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4775" windowHeight="4560" tabRatio="958" firstSheet="7" activeTab="13"/>
  </bookViews>
  <sheets>
    <sheet name="Model Summary" sheetId="1" r:id="rId1"/>
    <sheet name="VME" sheetId="2" r:id="rId2"/>
    <sheet name="IndComp" sheetId="3" r:id="rId3"/>
    <sheet name="Laboratory" sheetId="4" r:id="rId4"/>
    <sheet name="Tape Station" sheetId="5" r:id="rId5"/>
    <sheet name="faraday Cups" sheetId="6" r:id="rId6"/>
    <sheet name="Target-Ion src &amp; Trafo  " sheetId="7" r:id="rId7"/>
    <sheet name="Gas system" sheetId="8" r:id="rId8"/>
    <sheet name="Beam Elements" sheetId="9" r:id="rId9"/>
    <sheet name="HRS &amp; GPS Magnets" sheetId="10" r:id="rId10"/>
    <sheet name="Vacuum &amp; Stepping Motors" sheetId="11" r:id="rId11"/>
    <sheet name="High Voltage" sheetId="12" r:id="rId12"/>
    <sheet name="Beam Instrumentation" sheetId="13" r:id="rId13"/>
    <sheet name="General Architecture" sheetId="14" r:id="rId14"/>
  </sheets>
  <definedNames/>
  <calcPr fullCalcOnLoad="1"/>
</workbook>
</file>

<file path=xl/sharedStrings.xml><?xml version="1.0" encoding="utf-8"?>
<sst xmlns="http://schemas.openxmlformats.org/spreadsheetml/2006/main" count="340" uniqueCount="219">
  <si>
    <t>Equipment</t>
  </si>
  <si>
    <t>Faraday Cups</t>
  </si>
  <si>
    <t>Model Parameters</t>
  </si>
  <si>
    <t>Price</t>
  </si>
  <si>
    <t>Profibus Interface</t>
  </si>
  <si>
    <t>Counters</t>
  </si>
  <si>
    <t>Industrial Modules</t>
  </si>
  <si>
    <t>PLC processor</t>
  </si>
  <si>
    <t>Digital Output (16 channels)</t>
  </si>
  <si>
    <t>S7-300 Battery</t>
  </si>
  <si>
    <t>PLC backup Battery</t>
  </si>
  <si>
    <t>S7 PLC 315-2DP</t>
  </si>
  <si>
    <t>Profibus to S5 coupler</t>
  </si>
  <si>
    <t>Profibus Optical Link Module</t>
  </si>
  <si>
    <t>OLM/P11</t>
  </si>
  <si>
    <t>FO/PCF</t>
  </si>
  <si>
    <t>Unit price</t>
  </si>
  <si>
    <t>Module</t>
  </si>
  <si>
    <t>Quantity</t>
  </si>
  <si>
    <t>Total</t>
  </si>
  <si>
    <t>Tape Station</t>
  </si>
  <si>
    <t>Comments</t>
  </si>
  <si>
    <t>Waiting for the definition of how to control the equipment (PS/BD)</t>
  </si>
  <si>
    <t>Beam Elements Power Supplies</t>
  </si>
  <si>
    <t>HRS and GPS Magnet control</t>
  </si>
  <si>
    <t>Vacuum and Stepping Motors</t>
  </si>
  <si>
    <t>High Voltage</t>
  </si>
  <si>
    <t>Beam Instrumentation</t>
  </si>
  <si>
    <t>Front-End Controls Cost</t>
  </si>
  <si>
    <t>Total Front-End Controls</t>
  </si>
  <si>
    <t>For tape station (yet to be defined)</t>
  </si>
  <si>
    <t>Optical Fiber (50 meters with Profibus connectors))</t>
  </si>
  <si>
    <t>BC 1553</t>
  </si>
  <si>
    <t>MIL 1553 bus controller</t>
  </si>
  <si>
    <t>TSVME404</t>
  </si>
  <si>
    <t>GPIB bus controller</t>
  </si>
  <si>
    <t>IM360</t>
  </si>
  <si>
    <t>Bus Extension module (up to 2 PFB stations)</t>
  </si>
  <si>
    <t>Bus Extension module (up to 4 PFB stations)</t>
  </si>
  <si>
    <t>SM322/8</t>
  </si>
  <si>
    <t>SM322/16</t>
  </si>
  <si>
    <t>Digital Output (8 channels)</t>
  </si>
  <si>
    <t>IM-308C</t>
  </si>
  <si>
    <t>RS232 serial module</t>
  </si>
  <si>
    <t>CP340</t>
  </si>
  <si>
    <t>Common items</t>
  </si>
  <si>
    <t>SIMATIC S5</t>
  </si>
  <si>
    <t>SIMATIC S7-300</t>
  </si>
  <si>
    <t>SIMATIC S7-400</t>
  </si>
  <si>
    <t>Distributed I/O</t>
  </si>
  <si>
    <t>Rack UR2</t>
  </si>
  <si>
    <t>Centralized &amp; Distributed 9 slots</t>
  </si>
  <si>
    <t>Rack UR1</t>
  </si>
  <si>
    <t>Centralized &amp; Distributed 18 slots</t>
  </si>
  <si>
    <t>S7-400 Battery</t>
  </si>
  <si>
    <t>IM 460-0</t>
  </si>
  <si>
    <t>Sender Ext. module (up to 4 PFB stations, &lt; 3m)</t>
  </si>
  <si>
    <t>Receiver Ext. module (up to 4 PFB stations, &lt; 3m)</t>
  </si>
  <si>
    <t>IM 461-0</t>
  </si>
  <si>
    <t>CP 443-1 TCP</t>
  </si>
  <si>
    <t>Ethernet coupler TCP/IP only</t>
  </si>
  <si>
    <t>CP 443-1 IT</t>
  </si>
  <si>
    <t>Ethernet coupler TCP/IP + e-mail + Web Browser</t>
  </si>
  <si>
    <t>SM421</t>
  </si>
  <si>
    <t>SM422</t>
  </si>
  <si>
    <t>SM432</t>
  </si>
  <si>
    <t>Discounted price</t>
  </si>
  <si>
    <t>DSC</t>
  </si>
  <si>
    <t>VME Crate, CPU, TG8, LynxOS licence</t>
  </si>
  <si>
    <t>VIPC610 (IP motherboard)</t>
  </si>
  <si>
    <t>VMODIO (I/O motherboard)</t>
  </si>
  <si>
    <t>To be used in conjunction with digital I/O interface</t>
  </si>
  <si>
    <t>To be used in conjunction with serial interface</t>
  </si>
  <si>
    <t>LDM 422S</t>
  </si>
  <si>
    <t>RS232/422 converter (Burr-Brown)</t>
  </si>
  <si>
    <t>PEP/VME board</t>
  </si>
  <si>
    <t>DAC module 32 channels (12 bit resolution)</t>
  </si>
  <si>
    <t>MPV914</t>
  </si>
  <si>
    <t>MPV908</t>
  </si>
  <si>
    <t>ADC module 32 channels (12 bit resolution)</t>
  </si>
  <si>
    <t>IP-OCTAL 232</t>
  </si>
  <si>
    <t>IP-OCTAL 422</t>
  </si>
  <si>
    <t>8 channels RS232 (mezzanine board)</t>
  </si>
  <si>
    <t>8 channels RS422 (mezzanine board)</t>
  </si>
  <si>
    <t>VMOD8A4</t>
  </si>
  <si>
    <t>4 AO channels (mezzanine board)</t>
  </si>
  <si>
    <t>VMOD8E8</t>
  </si>
  <si>
    <t>8 AI channels (mezzanine board)</t>
  </si>
  <si>
    <t>VMODBE20</t>
  </si>
  <si>
    <t>VMODBA20</t>
  </si>
  <si>
    <t>20 DI channels (mezzanine board)</t>
  </si>
  <si>
    <t>20 DO channels (mezzanine board)</t>
  </si>
  <si>
    <t>24V/4A Power Supply (1 slot)</t>
  </si>
  <si>
    <t>24V/20A Power Supply (3 slots)</t>
  </si>
  <si>
    <t>24V/10A Power Supply (2 slots)</t>
  </si>
  <si>
    <t>24V/2A Power Supply (1 slot)</t>
  </si>
  <si>
    <t>PS307 5A</t>
  </si>
  <si>
    <t>PS307 10A</t>
  </si>
  <si>
    <t>PS307 2A</t>
  </si>
  <si>
    <t>PS407 4A</t>
  </si>
  <si>
    <t>PS407 10A</t>
  </si>
  <si>
    <t>PS407 20A</t>
  </si>
  <si>
    <t>24V/10A Power Supply (? slots)</t>
  </si>
  <si>
    <t>24V/5A Power Supply (1 slot)</t>
  </si>
  <si>
    <t>S7 PLC 412-1</t>
  </si>
  <si>
    <t>S7 PLC 412-2</t>
  </si>
  <si>
    <t>S7 PLC 414-2</t>
  </si>
  <si>
    <t>PLC CPU (2 DP channels - 128KB pgm/128KB data)</t>
  </si>
  <si>
    <t>PLC CPU (2 DP channels - 72KB pgm/72KB data)</t>
  </si>
  <si>
    <t>PLC CPU (1 DP channel - 48KB pgm/48KB data)</t>
  </si>
  <si>
    <t>Rail</t>
  </si>
  <si>
    <t>Analog Output (8 channels - 12 bits)</t>
  </si>
  <si>
    <t>Digital Input (24V) (32 channels)</t>
  </si>
  <si>
    <t>Digital Output (24V) (32 channels)</t>
  </si>
  <si>
    <t>Analog Input (8 channels, 14bit resolution)</t>
  </si>
  <si>
    <t>Analog Output (4 channels, 12bit resolution)</t>
  </si>
  <si>
    <t>SM322/32</t>
  </si>
  <si>
    <t>Digital Output (32 channels)</t>
  </si>
  <si>
    <t>Rack CR2</t>
  </si>
  <si>
    <t>Centralized 18 slots, 2 segments</t>
  </si>
  <si>
    <t>CP 443-5 Extended</t>
  </si>
  <si>
    <t>PROFIBUS-DP coupler (1 slot)</t>
  </si>
  <si>
    <t>S7-400 centralized (modular, 1 PLC)</t>
  </si>
  <si>
    <t>I/O Ext.1</t>
  </si>
  <si>
    <t>I/O Ext.2</t>
  </si>
  <si>
    <t>I/O Ext.3</t>
  </si>
  <si>
    <t>I/O Ext.7</t>
  </si>
  <si>
    <t>I/O Ext.8</t>
  </si>
  <si>
    <t>I/O Ext.9</t>
  </si>
  <si>
    <t>I/O Ext.4</t>
  </si>
  <si>
    <t>I/O Ext.5</t>
  </si>
  <si>
    <t>I/O Ext.6</t>
  </si>
  <si>
    <t>I/O Ext.10</t>
  </si>
  <si>
    <t>I/O Ext.11</t>
  </si>
  <si>
    <t>I/O Ext.12</t>
  </si>
  <si>
    <t>DISPLAY</t>
  </si>
  <si>
    <t>Rem. I/O</t>
  </si>
  <si>
    <t>OP17/DP</t>
  </si>
  <si>
    <t>Operator panel (MPI, PROFIBUS-DP)</t>
  </si>
  <si>
    <t>S7-300 decentralized (1 PLC/ separator)</t>
  </si>
  <si>
    <t>Rail (active bus)</t>
  </si>
  <si>
    <t>Mechanical support (by L=2000mm, about 4x483mm)</t>
  </si>
  <si>
    <t>Mechanical support for active bus (1x483mm)</t>
  </si>
  <si>
    <t>BM PS/IM</t>
  </si>
  <si>
    <t>IM361</t>
  </si>
  <si>
    <t>IM153</t>
  </si>
  <si>
    <t>Distributed I/O PROFIBUS controler</t>
  </si>
  <si>
    <t>BM 2x40</t>
  </si>
  <si>
    <t>Bus module for IM153+PS307</t>
  </si>
  <si>
    <t>Bus module for 2x40mm I/O module</t>
  </si>
  <si>
    <t>PLC</t>
  </si>
  <si>
    <t>GPS System</t>
  </si>
  <si>
    <r>
      <t xml:space="preserve">   </t>
    </r>
    <r>
      <rPr>
        <b/>
        <i/>
        <sz val="11"/>
        <rFont val="Arial"/>
        <family val="2"/>
      </rPr>
      <t xml:space="preserve"> 60 kv</t>
    </r>
  </si>
  <si>
    <r>
      <t xml:space="preserve">     </t>
    </r>
    <r>
      <rPr>
        <sz val="8"/>
        <rFont val="Arial"/>
        <family val="2"/>
      </rPr>
      <t xml:space="preserve">    </t>
    </r>
  </si>
  <si>
    <t>DSC/VME</t>
  </si>
  <si>
    <t>Digital Output (8 relay)</t>
  </si>
  <si>
    <t>SM331/8</t>
  </si>
  <si>
    <t>SM331/2</t>
  </si>
  <si>
    <t>Analog Input (2 channels, 14bit resolution)</t>
  </si>
  <si>
    <t>SM332/2</t>
  </si>
  <si>
    <t>SM332/4</t>
  </si>
  <si>
    <t>Analog Output (2 channels, 12bit resolution)</t>
  </si>
  <si>
    <t>Trafo I/O</t>
  </si>
  <si>
    <t>S5-PLC Vacuum</t>
  </si>
  <si>
    <t>GPS
S5-PLC step.motors</t>
  </si>
  <si>
    <t>HRS
S5-PLC step.motors</t>
  </si>
  <si>
    <t xml:space="preserve">Ethernet
SWITCH
</t>
  </si>
  <si>
    <t xml:space="preserve">Ethernet 
SWITCH
</t>
  </si>
  <si>
    <t xml:space="preserve">SM322/Relay </t>
  </si>
  <si>
    <t xml:space="preserve"> 6ES7321-1BH50-0AA0</t>
  </si>
  <si>
    <t>6ES7322-1HF01-0AA0</t>
  </si>
  <si>
    <t>6ES7331-7KB01-0AB0</t>
  </si>
  <si>
    <t>6ES7331-5HB01-0AB0</t>
  </si>
  <si>
    <t>6ES7432-1HF00-0AB0</t>
  </si>
  <si>
    <t>6ES7431-0HH00-0AB0</t>
  </si>
  <si>
    <t>Analog Input std. (16 channels - 12 bits)</t>
  </si>
  <si>
    <t>SM431/std</t>
  </si>
  <si>
    <t>SM431/diff</t>
  </si>
  <si>
    <t>6ES7431-7QH00-0AB0</t>
  </si>
  <si>
    <t>Analog Input diff. (16 channels - 16 bits)</t>
  </si>
  <si>
    <t>CP1430-TCP</t>
  </si>
  <si>
    <t>2XV9450-1AU00</t>
  </si>
  <si>
    <t>Ethernet to S5 coupler</t>
  </si>
  <si>
    <t xml:space="preserve">CP1430-TCP </t>
  </si>
  <si>
    <t>Gas system</t>
  </si>
  <si>
    <t>S7-300 decentralized (1 PLC)</t>
  </si>
  <si>
    <t>HRS System</t>
  </si>
  <si>
    <t>6ES7322-1BF01-0AA0</t>
  </si>
  <si>
    <t>Target/ Ion source Power Supplies and Transformer system</t>
  </si>
  <si>
    <t>Electronic Interface</t>
  </si>
  <si>
    <t>BNMS N5V-3</t>
  </si>
  <si>
    <t>Entrelec Output interface (5V DC - 100mA)</t>
  </si>
  <si>
    <t>Laboratory configuration</t>
  </si>
  <si>
    <t>(for development and maintenance)</t>
  </si>
  <si>
    <t>SM321/M</t>
  </si>
  <si>
    <t>Digital Input (24V) (16 channels - Type Mass)</t>
  </si>
  <si>
    <t xml:space="preserve"> 6ES7321-2AF03-0AB0</t>
  </si>
  <si>
    <t>Local I/O</t>
  </si>
  <si>
    <t>PLC-300</t>
  </si>
  <si>
    <t>PLC-400</t>
  </si>
  <si>
    <t>Ext. Bus I/O</t>
  </si>
  <si>
    <t>Purch.1</t>
  </si>
  <si>
    <t>Purch.2</t>
  </si>
  <si>
    <t>Purch.1: 15/03/2001</t>
  </si>
  <si>
    <t>Comment:</t>
  </si>
  <si>
    <t>Cabling, patch pannels, software, .. not taken in account</t>
  </si>
  <si>
    <r>
      <t>DSC4:</t>
    </r>
    <r>
      <rPr>
        <i/>
        <sz val="10"/>
        <rFont val="Arial"/>
        <family val="2"/>
      </rPr>
      <t xml:space="preserve"> shared with instrumentation system (scanners, WireGrid)</t>
    </r>
  </si>
  <si>
    <r>
      <t>DSC1:</t>
    </r>
    <r>
      <rPr>
        <i/>
        <sz val="10"/>
        <rFont val="Arial"/>
        <family val="2"/>
      </rPr>
      <t xml:space="preserve"> shared with Beam elements and Vacuum system</t>
    </r>
  </si>
  <si>
    <r>
      <t>DSC2</t>
    </r>
    <r>
      <rPr>
        <i/>
        <sz val="10"/>
        <rFont val="Arial"/>
        <family val="2"/>
      </rPr>
      <t xml:space="preserve"> (GPS) &amp; </t>
    </r>
    <r>
      <rPr>
        <b/>
        <i/>
        <sz val="10"/>
        <rFont val="Arial"/>
        <family val="2"/>
      </rPr>
      <t>DCS3</t>
    </r>
    <r>
      <rPr>
        <i/>
        <sz val="10"/>
        <rFont val="Arial"/>
        <family val="2"/>
      </rPr>
      <t xml:space="preserve"> (HRS)</t>
    </r>
    <r>
      <rPr>
        <b/>
        <i/>
        <sz val="10"/>
        <rFont val="Arial"/>
        <family val="2"/>
      </rPr>
      <t>:</t>
    </r>
    <r>
      <rPr>
        <i/>
        <sz val="10"/>
        <rFont val="Arial"/>
        <family val="2"/>
      </rPr>
      <t xml:space="preserve"> shared with </t>
    </r>
  </si>
  <si>
    <t>Target/Ion src./Trafo and Gas system</t>
  </si>
  <si>
    <r>
      <t>DSC5:</t>
    </r>
    <r>
      <rPr>
        <i/>
        <sz val="10"/>
        <rFont val="Arial"/>
        <family val="2"/>
      </rPr>
      <t xml:space="preserve"> no shared</t>
    </r>
  </si>
  <si>
    <t>Purch.1: 17/09/2001</t>
  </si>
  <si>
    <t>Purch.2: not used</t>
  </si>
  <si>
    <t>Purch.1: 15/05/2001</t>
  </si>
  <si>
    <t>Purch.2: 17/09/2002</t>
  </si>
  <si>
    <t>Purch.2: 17/09/2001</t>
  </si>
  <si>
    <t>already purchased</t>
  </si>
  <si>
    <t>Purchases</t>
  </si>
  <si>
    <t>G64</t>
  </si>
</sst>
</file>

<file path=xl/styles.xml><?xml version="1.0" encoding="utf-8"?>
<styleSheet xmlns="http://schemas.openxmlformats.org/spreadsheetml/2006/main">
  <numFmts count="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d/m/yyyy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26"/>
      <name val="Arial"/>
      <family val="2"/>
    </font>
    <font>
      <i/>
      <sz val="8"/>
      <color indexed="12"/>
      <name val="Arial"/>
      <family val="2"/>
    </font>
    <font>
      <b/>
      <i/>
      <sz val="8"/>
      <color indexed="12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3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/>
    </xf>
    <xf numFmtId="0" fontId="10" fillId="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6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4" borderId="7" xfId="0" applyFont="1" applyFill="1" applyBorder="1" applyAlignment="1">
      <alignment/>
    </xf>
    <xf numFmtId="0" fontId="10" fillId="4" borderId="8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1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5" borderId="12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2" fillId="5" borderId="14" xfId="0" applyFont="1" applyFill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11" fillId="0" borderId="0" xfId="0" applyFont="1" applyFill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257175</xdr:colOff>
      <xdr:row>12</xdr:row>
      <xdr:rowOff>142875</xdr:rowOff>
    </xdr:from>
    <xdr:ext cx="981075" cy="161925"/>
    <xdr:sp>
      <xdr:nvSpPr>
        <xdr:cNvPr id="1" name="TextBox 13"/>
        <xdr:cNvSpPr txBox="1">
          <a:spLocks noChangeArrowheads="1"/>
        </xdr:cNvSpPr>
      </xdr:nvSpPr>
      <xdr:spPr>
        <a:xfrm>
          <a:off x="4524375" y="208597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optical PFB fiber </a:t>
          </a:r>
        </a:p>
      </xdr:txBody>
    </xdr:sp>
    <xdr:clientData/>
  </xdr:oneCellAnchor>
  <xdr:twoCellAnchor>
    <xdr:from>
      <xdr:col>9</xdr:col>
      <xdr:colOff>47625</xdr:colOff>
      <xdr:row>13</xdr:row>
      <xdr:rowOff>19050</xdr:rowOff>
    </xdr:from>
    <xdr:to>
      <xdr:col>9</xdr:col>
      <xdr:colOff>457200</xdr:colOff>
      <xdr:row>13</xdr:row>
      <xdr:rowOff>66675</xdr:rowOff>
    </xdr:to>
    <xdr:sp>
      <xdr:nvSpPr>
        <xdr:cNvPr id="2" name="Line 18"/>
        <xdr:cNvSpPr>
          <a:spLocks/>
        </xdr:cNvSpPr>
      </xdr:nvSpPr>
      <xdr:spPr>
        <a:xfrm flipH="1">
          <a:off x="5534025" y="2114550"/>
          <a:ext cx="409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8</xdr:row>
      <xdr:rowOff>0</xdr:rowOff>
    </xdr:from>
    <xdr:to>
      <xdr:col>9</xdr:col>
      <xdr:colOff>552450</xdr:colOff>
      <xdr:row>9</xdr:row>
      <xdr:rowOff>9525</xdr:rowOff>
    </xdr:to>
    <xdr:sp>
      <xdr:nvSpPr>
        <xdr:cNvPr id="3" name="Line 22"/>
        <xdr:cNvSpPr>
          <a:spLocks/>
        </xdr:cNvSpPr>
      </xdr:nvSpPr>
      <xdr:spPr>
        <a:xfrm flipH="1">
          <a:off x="6038850" y="1295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10</xdr:row>
      <xdr:rowOff>0</xdr:rowOff>
    </xdr:from>
    <xdr:to>
      <xdr:col>9</xdr:col>
      <xdr:colOff>542925</xdr:colOff>
      <xdr:row>10</xdr:row>
      <xdr:rowOff>152400</xdr:rowOff>
    </xdr:to>
    <xdr:sp>
      <xdr:nvSpPr>
        <xdr:cNvPr id="4" name="Line 24"/>
        <xdr:cNvSpPr>
          <a:spLocks/>
        </xdr:cNvSpPr>
      </xdr:nvSpPr>
      <xdr:spPr>
        <a:xfrm flipH="1">
          <a:off x="6029325" y="1619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14</xdr:row>
      <xdr:rowOff>76200</xdr:rowOff>
    </xdr:from>
    <xdr:to>
      <xdr:col>11</xdr:col>
      <xdr:colOff>0</xdr:colOff>
      <xdr:row>14</xdr:row>
      <xdr:rowOff>76200</xdr:rowOff>
    </xdr:to>
    <xdr:sp>
      <xdr:nvSpPr>
        <xdr:cNvPr id="5" name="Line 25"/>
        <xdr:cNvSpPr>
          <a:spLocks/>
        </xdr:cNvSpPr>
      </xdr:nvSpPr>
      <xdr:spPr>
        <a:xfrm flipH="1" flipV="1">
          <a:off x="6324600" y="2333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10</xdr:row>
      <xdr:rowOff>142875</xdr:rowOff>
    </xdr:from>
    <xdr:to>
      <xdr:col>10</xdr:col>
      <xdr:colOff>247650</xdr:colOff>
      <xdr:row>14</xdr:row>
      <xdr:rowOff>76200</xdr:rowOff>
    </xdr:to>
    <xdr:sp>
      <xdr:nvSpPr>
        <xdr:cNvPr id="6" name="AutoShape 26"/>
        <xdr:cNvSpPr>
          <a:spLocks/>
        </xdr:cNvSpPr>
      </xdr:nvSpPr>
      <xdr:spPr>
        <a:xfrm rot="16200000" flipH="1">
          <a:off x="6029325" y="1762125"/>
          <a:ext cx="314325" cy="571500"/>
        </a:xfrm>
        <a:prstGeom prst="bentConnector3">
          <a:avLst>
            <a:gd name="adj1" fmla="val 101583"/>
            <a:gd name="adj2" fmla="val 921212"/>
            <a:gd name="adj3" fmla="val -1004763"/>
          </a:avLst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17</xdr:row>
      <xdr:rowOff>19050</xdr:rowOff>
    </xdr:from>
    <xdr:to>
      <xdr:col>13</xdr:col>
      <xdr:colOff>95250</xdr:colOff>
      <xdr:row>18</xdr:row>
      <xdr:rowOff>152400</xdr:rowOff>
    </xdr:to>
    <xdr:sp>
      <xdr:nvSpPr>
        <xdr:cNvPr id="7" name="AutoShape 27"/>
        <xdr:cNvSpPr>
          <a:spLocks/>
        </xdr:cNvSpPr>
      </xdr:nvSpPr>
      <xdr:spPr>
        <a:xfrm rot="5400000">
          <a:off x="7839075" y="2762250"/>
          <a:ext cx="180975" cy="295275"/>
        </a:xfrm>
        <a:prstGeom prst="bentConnector3">
          <a:avLst>
            <a:gd name="adj1" fmla="val 48388"/>
            <a:gd name="adj2" fmla="val -1526314"/>
            <a:gd name="adj3" fmla="val -2716129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142875</xdr:rowOff>
    </xdr:from>
    <xdr:to>
      <xdr:col>11</xdr:col>
      <xdr:colOff>28575</xdr:colOff>
      <xdr:row>8</xdr:row>
      <xdr:rowOff>19050</xdr:rowOff>
    </xdr:to>
    <xdr:sp>
      <xdr:nvSpPr>
        <xdr:cNvPr id="8" name="Line 28"/>
        <xdr:cNvSpPr>
          <a:spLocks/>
        </xdr:cNvSpPr>
      </xdr:nvSpPr>
      <xdr:spPr>
        <a:xfrm flipV="1">
          <a:off x="6105525" y="1114425"/>
          <a:ext cx="628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76200</xdr:colOff>
      <xdr:row>6</xdr:row>
      <xdr:rowOff>28575</xdr:rowOff>
    </xdr:from>
    <xdr:ext cx="504825" cy="190500"/>
    <xdr:sp>
      <xdr:nvSpPr>
        <xdr:cNvPr id="9" name="TextBox 29"/>
        <xdr:cNvSpPr txBox="1">
          <a:spLocks noChangeArrowheads="1"/>
        </xdr:cNvSpPr>
      </xdr:nvSpPr>
      <xdr:spPr>
        <a:xfrm>
          <a:off x="6781800" y="1000125"/>
          <a:ext cx="504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profibus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12</xdr:col>
      <xdr:colOff>266700</xdr:colOff>
      <xdr:row>17</xdr:row>
      <xdr:rowOff>57150</xdr:rowOff>
    </xdr:from>
    <xdr:to>
      <xdr:col>12</xdr:col>
      <xdr:colOff>457200</xdr:colOff>
      <xdr:row>18</xdr:row>
      <xdr:rowOff>9525</xdr:rowOff>
    </xdr:to>
    <xdr:sp>
      <xdr:nvSpPr>
        <xdr:cNvPr id="10" name="Line 30"/>
        <xdr:cNvSpPr>
          <a:spLocks/>
        </xdr:cNvSpPr>
      </xdr:nvSpPr>
      <xdr:spPr>
        <a:xfrm flipH="1" flipV="1">
          <a:off x="7581900" y="2800350"/>
          <a:ext cx="190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600075</xdr:colOff>
      <xdr:row>16</xdr:row>
      <xdr:rowOff>28575</xdr:rowOff>
    </xdr:from>
    <xdr:ext cx="342900" cy="200025"/>
    <xdr:sp>
      <xdr:nvSpPr>
        <xdr:cNvPr id="11" name="TextBox 31"/>
        <xdr:cNvSpPr txBox="1">
          <a:spLocks noChangeArrowheads="1"/>
        </xdr:cNvSpPr>
      </xdr:nvSpPr>
      <xdr:spPr>
        <a:xfrm>
          <a:off x="7305675" y="2609850"/>
          <a:ext cx="342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MPI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13</xdr:col>
      <xdr:colOff>9525</xdr:colOff>
      <xdr:row>19</xdr:row>
      <xdr:rowOff>85725</xdr:rowOff>
    </xdr:from>
    <xdr:to>
      <xdr:col>13</xdr:col>
      <xdr:colOff>266700</xdr:colOff>
      <xdr:row>22</xdr:row>
      <xdr:rowOff>95250</xdr:rowOff>
    </xdr:to>
    <xdr:sp>
      <xdr:nvSpPr>
        <xdr:cNvPr id="12" name="AutoShape 35"/>
        <xdr:cNvSpPr>
          <a:spLocks/>
        </xdr:cNvSpPr>
      </xdr:nvSpPr>
      <xdr:spPr>
        <a:xfrm rot="5400000">
          <a:off x="7934325" y="3152775"/>
          <a:ext cx="257175" cy="495300"/>
        </a:xfrm>
        <a:prstGeom prst="bentConnector3">
          <a:avLst>
            <a:gd name="adj1" fmla="val 101921"/>
            <a:gd name="adj2" fmla="val -1225925"/>
            <a:gd name="adj3" fmla="val -165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85725</xdr:rowOff>
    </xdr:from>
    <xdr:to>
      <xdr:col>13</xdr:col>
      <xdr:colOff>266700</xdr:colOff>
      <xdr:row>19</xdr:row>
      <xdr:rowOff>85725</xdr:rowOff>
    </xdr:to>
    <xdr:sp>
      <xdr:nvSpPr>
        <xdr:cNvPr id="13" name="AutoShape 36"/>
        <xdr:cNvSpPr>
          <a:spLocks/>
        </xdr:cNvSpPr>
      </xdr:nvSpPr>
      <xdr:spPr>
        <a:xfrm flipH="1">
          <a:off x="7934325" y="315277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14</xdr:row>
      <xdr:rowOff>85725</xdr:rowOff>
    </xdr:from>
    <xdr:to>
      <xdr:col>10</xdr:col>
      <xdr:colOff>600075</xdr:colOff>
      <xdr:row>19</xdr:row>
      <xdr:rowOff>47625</xdr:rowOff>
    </xdr:to>
    <xdr:sp>
      <xdr:nvSpPr>
        <xdr:cNvPr id="14" name="AutoShape 37"/>
        <xdr:cNvSpPr>
          <a:spLocks/>
        </xdr:cNvSpPr>
      </xdr:nvSpPr>
      <xdr:spPr>
        <a:xfrm rot="16200000" flipH="1">
          <a:off x="6467475" y="2343150"/>
          <a:ext cx="228600" cy="771525"/>
        </a:xfrm>
        <a:prstGeom prst="bentConnector3">
          <a:avLst>
            <a:gd name="adj1" fmla="val 99995"/>
            <a:gd name="adj2" fmla="val 1025000"/>
            <a:gd name="adj3" fmla="val -840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29</xdr:row>
      <xdr:rowOff>114300</xdr:rowOff>
    </xdr:from>
    <xdr:to>
      <xdr:col>7</xdr:col>
      <xdr:colOff>523875</xdr:colOff>
      <xdr:row>33</xdr:row>
      <xdr:rowOff>19050</xdr:rowOff>
    </xdr:to>
    <xdr:sp>
      <xdr:nvSpPr>
        <xdr:cNvPr id="15" name="Line 64"/>
        <xdr:cNvSpPr>
          <a:spLocks/>
        </xdr:cNvSpPr>
      </xdr:nvSpPr>
      <xdr:spPr>
        <a:xfrm flipH="1">
          <a:off x="4791075" y="48006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295275</xdr:colOff>
      <xdr:row>26</xdr:row>
      <xdr:rowOff>142875</xdr:rowOff>
    </xdr:from>
    <xdr:ext cx="180975" cy="1304925"/>
    <xdr:sp>
      <xdr:nvSpPr>
        <xdr:cNvPr id="16" name="TextBox 65"/>
        <xdr:cNvSpPr txBox="1">
          <a:spLocks noChangeArrowheads="1"/>
        </xdr:cNvSpPr>
      </xdr:nvSpPr>
      <xdr:spPr>
        <a:xfrm>
          <a:off x="4562475" y="4343400"/>
          <a:ext cx="1809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PS control network</a:t>
          </a:r>
        </a:p>
      </xdr:txBody>
    </xdr:sp>
    <xdr:clientData/>
  </xdr:oneCellAnchor>
  <xdr:twoCellAnchor>
    <xdr:from>
      <xdr:col>7</xdr:col>
      <xdr:colOff>533400</xdr:colOff>
      <xdr:row>31</xdr:row>
      <xdr:rowOff>47625</xdr:rowOff>
    </xdr:from>
    <xdr:to>
      <xdr:col>8</xdr:col>
      <xdr:colOff>600075</xdr:colOff>
      <xdr:row>31</xdr:row>
      <xdr:rowOff>47625</xdr:rowOff>
    </xdr:to>
    <xdr:sp>
      <xdr:nvSpPr>
        <xdr:cNvPr id="17" name="Line 66"/>
        <xdr:cNvSpPr>
          <a:spLocks/>
        </xdr:cNvSpPr>
      </xdr:nvSpPr>
      <xdr:spPr>
        <a:xfrm flipV="1">
          <a:off x="4800600" y="50673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8" name="AutoShape 67"/>
        <xdr:cNvSpPr>
          <a:spLocks/>
        </xdr:cNvSpPr>
      </xdr:nvSpPr>
      <xdr:spPr>
        <a:xfrm rot="10800000">
          <a:off x="6096000" y="5019675"/>
          <a:ext cx="609600" cy="0"/>
        </a:xfrm>
        <a:prstGeom prst="straightConnector1">
          <a:avLst>
            <a:gd name="adj1" fmla="val -1150000"/>
            <a:gd name="adj2" fmla="val -50004"/>
            <a:gd name="adj3" fmla="val -11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19</xdr:row>
      <xdr:rowOff>133350</xdr:rowOff>
    </xdr:from>
    <xdr:to>
      <xdr:col>11</xdr:col>
      <xdr:colOff>0</xdr:colOff>
      <xdr:row>19</xdr:row>
      <xdr:rowOff>133350</xdr:rowOff>
    </xdr:to>
    <xdr:sp>
      <xdr:nvSpPr>
        <xdr:cNvPr id="19" name="AutoShape 68"/>
        <xdr:cNvSpPr>
          <a:spLocks/>
        </xdr:cNvSpPr>
      </xdr:nvSpPr>
      <xdr:spPr>
        <a:xfrm rot="10800000">
          <a:off x="6362700" y="3200400"/>
          <a:ext cx="342900" cy="0"/>
        </a:xfrm>
        <a:prstGeom prst="straightConnector1">
          <a:avLst>
            <a:gd name="adj1" fmla="val -2005555"/>
            <a:gd name="adj2" fmla="val -50004"/>
            <a:gd name="adj3" fmla="val -20055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31</xdr:row>
      <xdr:rowOff>0</xdr:rowOff>
    </xdr:from>
    <xdr:to>
      <xdr:col>10</xdr:col>
      <xdr:colOff>552450</xdr:colOff>
      <xdr:row>31</xdr:row>
      <xdr:rowOff>0</xdr:rowOff>
    </xdr:to>
    <xdr:sp>
      <xdr:nvSpPr>
        <xdr:cNvPr id="20" name="Line 69"/>
        <xdr:cNvSpPr>
          <a:spLocks/>
        </xdr:cNvSpPr>
      </xdr:nvSpPr>
      <xdr:spPr>
        <a:xfrm>
          <a:off x="6562725" y="50196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38100</xdr:rowOff>
    </xdr:from>
    <xdr:to>
      <xdr:col>10</xdr:col>
      <xdr:colOff>85725</xdr:colOff>
      <xdr:row>28</xdr:row>
      <xdr:rowOff>38100</xdr:rowOff>
    </xdr:to>
    <xdr:sp>
      <xdr:nvSpPr>
        <xdr:cNvPr id="21" name="Line 70"/>
        <xdr:cNvSpPr>
          <a:spLocks/>
        </xdr:cNvSpPr>
      </xdr:nvSpPr>
      <xdr:spPr>
        <a:xfrm>
          <a:off x="6096000" y="4562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114300</xdr:rowOff>
    </xdr:from>
    <xdr:to>
      <xdr:col>10</xdr:col>
      <xdr:colOff>85725</xdr:colOff>
      <xdr:row>28</xdr:row>
      <xdr:rowOff>114300</xdr:rowOff>
    </xdr:to>
    <xdr:sp>
      <xdr:nvSpPr>
        <xdr:cNvPr id="22" name="Line 71"/>
        <xdr:cNvSpPr>
          <a:spLocks/>
        </xdr:cNvSpPr>
      </xdr:nvSpPr>
      <xdr:spPr>
        <a:xfrm>
          <a:off x="6096000" y="46386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85725</xdr:rowOff>
    </xdr:from>
    <xdr:to>
      <xdr:col>10</xdr:col>
      <xdr:colOff>85725</xdr:colOff>
      <xdr:row>29</xdr:row>
      <xdr:rowOff>85725</xdr:rowOff>
    </xdr:to>
    <xdr:sp>
      <xdr:nvSpPr>
        <xdr:cNvPr id="23" name="Line 72"/>
        <xdr:cNvSpPr>
          <a:spLocks/>
        </xdr:cNvSpPr>
      </xdr:nvSpPr>
      <xdr:spPr>
        <a:xfrm>
          <a:off x="6096000" y="4772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85725</xdr:colOff>
      <xdr:row>30</xdr:row>
      <xdr:rowOff>0</xdr:rowOff>
    </xdr:to>
    <xdr:sp>
      <xdr:nvSpPr>
        <xdr:cNvPr id="24" name="Line 73"/>
        <xdr:cNvSpPr>
          <a:spLocks/>
        </xdr:cNvSpPr>
      </xdr:nvSpPr>
      <xdr:spPr>
        <a:xfrm>
          <a:off x="6096000" y="48577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85725</xdr:rowOff>
    </xdr:from>
    <xdr:to>
      <xdr:col>10</xdr:col>
      <xdr:colOff>85725</xdr:colOff>
      <xdr:row>30</xdr:row>
      <xdr:rowOff>85725</xdr:rowOff>
    </xdr:to>
    <xdr:sp>
      <xdr:nvSpPr>
        <xdr:cNvPr id="25" name="Line 74"/>
        <xdr:cNvSpPr>
          <a:spLocks/>
        </xdr:cNvSpPr>
      </xdr:nvSpPr>
      <xdr:spPr>
        <a:xfrm>
          <a:off x="609600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66675</xdr:rowOff>
    </xdr:from>
    <xdr:to>
      <xdr:col>10</xdr:col>
      <xdr:colOff>85725</xdr:colOff>
      <xdr:row>31</xdr:row>
      <xdr:rowOff>66675</xdr:rowOff>
    </xdr:to>
    <xdr:sp>
      <xdr:nvSpPr>
        <xdr:cNvPr id="26" name="Line 75"/>
        <xdr:cNvSpPr>
          <a:spLocks/>
        </xdr:cNvSpPr>
      </xdr:nvSpPr>
      <xdr:spPr>
        <a:xfrm>
          <a:off x="6096000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152400</xdr:rowOff>
    </xdr:from>
    <xdr:to>
      <xdr:col>10</xdr:col>
      <xdr:colOff>85725</xdr:colOff>
      <xdr:row>31</xdr:row>
      <xdr:rowOff>152400</xdr:rowOff>
    </xdr:to>
    <xdr:sp>
      <xdr:nvSpPr>
        <xdr:cNvPr id="27" name="Line 76"/>
        <xdr:cNvSpPr>
          <a:spLocks/>
        </xdr:cNvSpPr>
      </xdr:nvSpPr>
      <xdr:spPr>
        <a:xfrm>
          <a:off x="6096000" y="5172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133350</xdr:rowOff>
    </xdr:from>
    <xdr:to>
      <xdr:col>10</xdr:col>
      <xdr:colOff>257175</xdr:colOff>
      <xdr:row>29</xdr:row>
      <xdr:rowOff>19050</xdr:rowOff>
    </xdr:to>
    <xdr:sp>
      <xdr:nvSpPr>
        <xdr:cNvPr id="28" name="AutoShape 77"/>
        <xdr:cNvSpPr>
          <a:spLocks/>
        </xdr:cNvSpPr>
      </xdr:nvSpPr>
      <xdr:spPr>
        <a:xfrm rot="5400000">
          <a:off x="6096000" y="3200400"/>
          <a:ext cx="257175" cy="1504950"/>
        </a:xfrm>
        <a:prstGeom prst="bentConnector3">
          <a:avLst>
            <a:gd name="adj1" fmla="val 100629"/>
            <a:gd name="adj2" fmla="val -1244444"/>
            <a:gd name="adj3" fmla="val -422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14</xdr:col>
      <xdr:colOff>285750</xdr:colOff>
      <xdr:row>28</xdr:row>
      <xdr:rowOff>95250</xdr:rowOff>
    </xdr:to>
    <xdr:sp>
      <xdr:nvSpPr>
        <xdr:cNvPr id="1" name="Rectangle 19"/>
        <xdr:cNvSpPr>
          <a:spLocks/>
        </xdr:cNvSpPr>
      </xdr:nvSpPr>
      <xdr:spPr>
        <a:xfrm>
          <a:off x="8229600" y="809625"/>
          <a:ext cx="285750" cy="38766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27</xdr:row>
      <xdr:rowOff>0</xdr:rowOff>
    </xdr:from>
    <xdr:to>
      <xdr:col>14</xdr:col>
      <xdr:colOff>285750</xdr:colOff>
      <xdr:row>28</xdr:row>
      <xdr:rowOff>95250</xdr:rowOff>
    </xdr:to>
    <xdr:sp>
      <xdr:nvSpPr>
        <xdr:cNvPr id="2" name="Rectangle 17"/>
        <xdr:cNvSpPr>
          <a:spLocks/>
        </xdr:cNvSpPr>
      </xdr:nvSpPr>
      <xdr:spPr>
        <a:xfrm>
          <a:off x="4838700" y="4429125"/>
          <a:ext cx="3676650" cy="2571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>
      <xdr:nvSpPr>
        <xdr:cNvPr id="3" name="AutoShape 2"/>
        <xdr:cNvSpPr>
          <a:spLocks/>
        </xdr:cNvSpPr>
      </xdr:nvSpPr>
      <xdr:spPr>
        <a:xfrm rot="5400000">
          <a:off x="8839200" y="5076825"/>
          <a:ext cx="0" cy="0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8</xdr:row>
      <xdr:rowOff>0</xdr:rowOff>
    </xdr:from>
    <xdr:to>
      <xdr:col>10</xdr:col>
      <xdr:colOff>552450</xdr:colOff>
      <xdr:row>10</xdr:row>
      <xdr:rowOff>9525</xdr:rowOff>
    </xdr:to>
    <xdr:sp>
      <xdr:nvSpPr>
        <xdr:cNvPr id="4" name="Line 3"/>
        <xdr:cNvSpPr>
          <a:spLocks/>
        </xdr:cNvSpPr>
      </xdr:nvSpPr>
      <xdr:spPr>
        <a:xfrm flipH="1">
          <a:off x="6343650" y="12954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11</xdr:row>
      <xdr:rowOff>0</xdr:rowOff>
    </xdr:from>
    <xdr:to>
      <xdr:col>10</xdr:col>
      <xdr:colOff>552450</xdr:colOff>
      <xdr:row>12</xdr:row>
      <xdr:rowOff>9525</xdr:rowOff>
    </xdr:to>
    <xdr:sp>
      <xdr:nvSpPr>
        <xdr:cNvPr id="5" name="Line 4"/>
        <xdr:cNvSpPr>
          <a:spLocks/>
        </xdr:cNvSpPr>
      </xdr:nvSpPr>
      <xdr:spPr>
        <a:xfrm flipH="1">
          <a:off x="6343650" y="17811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13</xdr:row>
      <xdr:rowOff>0</xdr:rowOff>
    </xdr:from>
    <xdr:to>
      <xdr:col>10</xdr:col>
      <xdr:colOff>552450</xdr:colOff>
      <xdr:row>14</xdr:row>
      <xdr:rowOff>9525</xdr:rowOff>
    </xdr:to>
    <xdr:sp>
      <xdr:nvSpPr>
        <xdr:cNvPr id="6" name="Line 5"/>
        <xdr:cNvSpPr>
          <a:spLocks/>
        </xdr:cNvSpPr>
      </xdr:nvSpPr>
      <xdr:spPr>
        <a:xfrm flipH="1">
          <a:off x="6343650" y="21050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15</xdr:row>
      <xdr:rowOff>0</xdr:rowOff>
    </xdr:from>
    <xdr:to>
      <xdr:col>10</xdr:col>
      <xdr:colOff>552450</xdr:colOff>
      <xdr:row>16</xdr:row>
      <xdr:rowOff>9525</xdr:rowOff>
    </xdr:to>
    <xdr:sp>
      <xdr:nvSpPr>
        <xdr:cNvPr id="7" name="Line 6"/>
        <xdr:cNvSpPr>
          <a:spLocks/>
        </xdr:cNvSpPr>
      </xdr:nvSpPr>
      <xdr:spPr>
        <a:xfrm flipH="1">
          <a:off x="6343650" y="24288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76200</xdr:rowOff>
    </xdr:from>
    <xdr:to>
      <xdr:col>11</xdr:col>
      <xdr:colOff>0</xdr:colOff>
      <xdr:row>8</xdr:row>
      <xdr:rowOff>0</xdr:rowOff>
    </xdr:to>
    <xdr:sp>
      <xdr:nvSpPr>
        <xdr:cNvPr id="8" name="AutoShape 7"/>
        <xdr:cNvSpPr>
          <a:spLocks/>
        </xdr:cNvSpPr>
      </xdr:nvSpPr>
      <xdr:spPr>
        <a:xfrm rot="5400000">
          <a:off x="6315075" y="1047750"/>
          <a:ext cx="85725" cy="247650"/>
        </a:xfrm>
        <a:prstGeom prst="bentConnector3">
          <a:avLst>
            <a:gd name="adj1" fmla="val 3842"/>
            <a:gd name="adj2" fmla="val -1233333"/>
            <a:gd name="adj3" fmla="val -2219231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17</xdr:row>
      <xdr:rowOff>0</xdr:rowOff>
    </xdr:from>
    <xdr:to>
      <xdr:col>10</xdr:col>
      <xdr:colOff>542925</xdr:colOff>
      <xdr:row>17</xdr:row>
      <xdr:rowOff>152400</xdr:rowOff>
    </xdr:to>
    <xdr:sp>
      <xdr:nvSpPr>
        <xdr:cNvPr id="9" name="Line 9"/>
        <xdr:cNvSpPr>
          <a:spLocks/>
        </xdr:cNvSpPr>
      </xdr:nvSpPr>
      <xdr:spPr>
        <a:xfrm flipH="1">
          <a:off x="6334125" y="27527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21</xdr:row>
      <xdr:rowOff>76200</xdr:rowOff>
    </xdr:from>
    <xdr:to>
      <xdr:col>12</xdr:col>
      <xdr:colOff>0</xdr:colOff>
      <xdr:row>21</xdr:row>
      <xdr:rowOff>76200</xdr:rowOff>
    </xdr:to>
    <xdr:sp>
      <xdr:nvSpPr>
        <xdr:cNvPr id="10" name="Line 12"/>
        <xdr:cNvSpPr>
          <a:spLocks/>
        </xdr:cNvSpPr>
      </xdr:nvSpPr>
      <xdr:spPr>
        <a:xfrm flipH="1" flipV="1">
          <a:off x="6629400" y="3495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17</xdr:row>
      <xdr:rowOff>142875</xdr:rowOff>
    </xdr:from>
    <xdr:to>
      <xdr:col>11</xdr:col>
      <xdr:colOff>247650</xdr:colOff>
      <xdr:row>21</xdr:row>
      <xdr:rowOff>76200</xdr:rowOff>
    </xdr:to>
    <xdr:sp>
      <xdr:nvSpPr>
        <xdr:cNvPr id="11" name="AutoShape 13"/>
        <xdr:cNvSpPr>
          <a:spLocks/>
        </xdr:cNvSpPr>
      </xdr:nvSpPr>
      <xdr:spPr>
        <a:xfrm rot="16200000" flipH="1">
          <a:off x="6334125" y="2895600"/>
          <a:ext cx="314325" cy="600075"/>
        </a:xfrm>
        <a:prstGeom prst="bentConnector3">
          <a:avLst>
            <a:gd name="adj1" fmla="val 101583"/>
            <a:gd name="adj2" fmla="val 921212"/>
            <a:gd name="adj3" fmla="val -1004763"/>
          </a:avLst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22</xdr:row>
      <xdr:rowOff>9525</xdr:rowOff>
    </xdr:from>
    <xdr:to>
      <xdr:col>12</xdr:col>
      <xdr:colOff>76200</xdr:colOff>
      <xdr:row>24</xdr:row>
      <xdr:rowOff>142875</xdr:rowOff>
    </xdr:to>
    <xdr:sp>
      <xdr:nvSpPr>
        <xdr:cNvPr id="12" name="AutoShape 14"/>
        <xdr:cNvSpPr>
          <a:spLocks/>
        </xdr:cNvSpPr>
      </xdr:nvSpPr>
      <xdr:spPr>
        <a:xfrm rot="5400000">
          <a:off x="6934200" y="3590925"/>
          <a:ext cx="152400" cy="457200"/>
        </a:xfrm>
        <a:prstGeom prst="bentConnector3">
          <a:avLst>
            <a:gd name="adj1" fmla="val -2356250"/>
            <a:gd name="adj2" fmla="val -1483333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276225</xdr:colOff>
      <xdr:row>27</xdr:row>
      <xdr:rowOff>38100</xdr:rowOff>
    </xdr:from>
    <xdr:ext cx="1562100" cy="219075"/>
    <xdr:sp>
      <xdr:nvSpPr>
        <xdr:cNvPr id="13" name="TextBox 18"/>
        <xdr:cNvSpPr txBox="1">
          <a:spLocks noChangeArrowheads="1"/>
        </xdr:cNvSpPr>
      </xdr:nvSpPr>
      <xdr:spPr>
        <a:xfrm>
          <a:off x="4848225" y="4467225"/>
          <a:ext cx="1562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HRS System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(idem)</a:t>
          </a:r>
        </a:p>
      </xdr:txBody>
    </xdr:sp>
    <xdr:clientData/>
  </xdr:oneCellAnchor>
  <xdr:twoCellAnchor>
    <xdr:from>
      <xdr:col>10</xdr:col>
      <xdr:colOff>590550</xdr:colOff>
      <xdr:row>11</xdr:row>
      <xdr:rowOff>123825</xdr:rowOff>
    </xdr:from>
    <xdr:to>
      <xdr:col>11</xdr:col>
      <xdr:colOff>523875</xdr:colOff>
      <xdr:row>13</xdr:row>
      <xdr:rowOff>66675</xdr:rowOff>
    </xdr:to>
    <xdr:sp>
      <xdr:nvSpPr>
        <xdr:cNvPr id="14" name="Line 20"/>
        <xdr:cNvSpPr>
          <a:spLocks/>
        </xdr:cNvSpPr>
      </xdr:nvSpPr>
      <xdr:spPr>
        <a:xfrm flipV="1">
          <a:off x="6381750" y="1905000"/>
          <a:ext cx="5429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523875</xdr:colOff>
      <xdr:row>10</xdr:row>
      <xdr:rowOff>47625</xdr:rowOff>
    </xdr:from>
    <xdr:ext cx="504825" cy="190500"/>
    <xdr:sp>
      <xdr:nvSpPr>
        <xdr:cNvPr id="15" name="TextBox 21"/>
        <xdr:cNvSpPr txBox="1">
          <a:spLocks noChangeArrowheads="1"/>
        </xdr:cNvSpPr>
      </xdr:nvSpPr>
      <xdr:spPr>
        <a:xfrm>
          <a:off x="6924675" y="1666875"/>
          <a:ext cx="504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profibus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10</xdr:col>
      <xdr:colOff>333375</xdr:colOff>
      <xdr:row>23</xdr:row>
      <xdr:rowOff>114300</xdr:rowOff>
    </xdr:from>
    <xdr:to>
      <xdr:col>11</xdr:col>
      <xdr:colOff>428625</xdr:colOff>
      <xdr:row>24</xdr:row>
      <xdr:rowOff>9525</xdr:rowOff>
    </xdr:to>
    <xdr:sp>
      <xdr:nvSpPr>
        <xdr:cNvPr id="16" name="Line 22"/>
        <xdr:cNvSpPr>
          <a:spLocks/>
        </xdr:cNvSpPr>
      </xdr:nvSpPr>
      <xdr:spPr>
        <a:xfrm flipH="1" flipV="1">
          <a:off x="6124575" y="3857625"/>
          <a:ext cx="7048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38100</xdr:colOff>
      <xdr:row>23</xdr:row>
      <xdr:rowOff>38100</xdr:rowOff>
    </xdr:from>
    <xdr:ext cx="342900" cy="200025"/>
    <xdr:sp>
      <xdr:nvSpPr>
        <xdr:cNvPr id="17" name="TextBox 23"/>
        <xdr:cNvSpPr txBox="1">
          <a:spLocks noChangeArrowheads="1"/>
        </xdr:cNvSpPr>
      </xdr:nvSpPr>
      <xdr:spPr>
        <a:xfrm>
          <a:off x="5829300" y="3781425"/>
          <a:ext cx="342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MPI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8</xdr:col>
      <xdr:colOff>200025</xdr:colOff>
      <xdr:row>21</xdr:row>
      <xdr:rowOff>114300</xdr:rowOff>
    </xdr:from>
    <xdr:ext cx="1000125" cy="171450"/>
    <xdr:sp>
      <xdr:nvSpPr>
        <xdr:cNvPr id="18" name="TextBox 24"/>
        <xdr:cNvSpPr txBox="1">
          <a:spLocks noChangeArrowheads="1"/>
        </xdr:cNvSpPr>
      </xdr:nvSpPr>
      <xdr:spPr>
        <a:xfrm>
          <a:off x="4772025" y="3533775"/>
          <a:ext cx="1000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optical PFB fiber </a:t>
          </a:r>
        </a:p>
      </xdr:txBody>
    </xdr:sp>
    <xdr:clientData/>
  </xdr:oneCellAnchor>
  <xdr:twoCellAnchor>
    <xdr:from>
      <xdr:col>9</xdr:col>
      <xdr:colOff>514350</xdr:colOff>
      <xdr:row>19</xdr:row>
      <xdr:rowOff>133350</xdr:rowOff>
    </xdr:from>
    <xdr:to>
      <xdr:col>10</xdr:col>
      <xdr:colOff>466725</xdr:colOff>
      <xdr:row>21</xdr:row>
      <xdr:rowOff>114300</xdr:rowOff>
    </xdr:to>
    <xdr:sp>
      <xdr:nvSpPr>
        <xdr:cNvPr id="19" name="Line 25"/>
        <xdr:cNvSpPr>
          <a:spLocks/>
        </xdr:cNvSpPr>
      </xdr:nvSpPr>
      <xdr:spPr>
        <a:xfrm flipH="1">
          <a:off x="5695950" y="3228975"/>
          <a:ext cx="5619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7</xdr:row>
      <xdr:rowOff>57150</xdr:rowOff>
    </xdr:from>
    <xdr:to>
      <xdr:col>11</xdr:col>
      <xdr:colOff>542925</xdr:colOff>
      <xdr:row>11</xdr:row>
      <xdr:rowOff>38100</xdr:rowOff>
    </xdr:to>
    <xdr:sp>
      <xdr:nvSpPr>
        <xdr:cNvPr id="20" name="Line 26"/>
        <xdr:cNvSpPr>
          <a:spLocks/>
        </xdr:cNvSpPr>
      </xdr:nvSpPr>
      <xdr:spPr>
        <a:xfrm>
          <a:off x="6343650" y="1190625"/>
          <a:ext cx="6000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30</xdr:row>
      <xdr:rowOff>28575</xdr:rowOff>
    </xdr:from>
    <xdr:to>
      <xdr:col>7</xdr:col>
      <xdr:colOff>428625</xdr:colOff>
      <xdr:row>33</xdr:row>
      <xdr:rowOff>114300</xdr:rowOff>
    </xdr:to>
    <xdr:sp>
      <xdr:nvSpPr>
        <xdr:cNvPr id="21" name="Line 32"/>
        <xdr:cNvSpPr>
          <a:spLocks/>
        </xdr:cNvSpPr>
      </xdr:nvSpPr>
      <xdr:spPr>
        <a:xfrm flipH="1">
          <a:off x="4391025" y="49434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209550</xdr:colOff>
      <xdr:row>27</xdr:row>
      <xdr:rowOff>142875</xdr:rowOff>
    </xdr:from>
    <xdr:ext cx="180975" cy="1304925"/>
    <xdr:sp>
      <xdr:nvSpPr>
        <xdr:cNvPr id="22" name="TextBox 33"/>
        <xdr:cNvSpPr txBox="1">
          <a:spLocks noChangeArrowheads="1"/>
        </xdr:cNvSpPr>
      </xdr:nvSpPr>
      <xdr:spPr>
        <a:xfrm>
          <a:off x="4171950" y="4572000"/>
          <a:ext cx="1809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PS control network</a:t>
          </a:r>
        </a:p>
      </xdr:txBody>
    </xdr:sp>
    <xdr:clientData/>
  </xdr:oneCellAnchor>
  <xdr:twoCellAnchor>
    <xdr:from>
      <xdr:col>7</xdr:col>
      <xdr:colOff>438150</xdr:colOff>
      <xdr:row>32</xdr:row>
      <xdr:rowOff>104775</xdr:rowOff>
    </xdr:from>
    <xdr:to>
      <xdr:col>9</xdr:col>
      <xdr:colOff>590550</xdr:colOff>
      <xdr:row>32</xdr:row>
      <xdr:rowOff>104775</xdr:rowOff>
    </xdr:to>
    <xdr:sp>
      <xdr:nvSpPr>
        <xdr:cNvPr id="23" name="Line 35"/>
        <xdr:cNvSpPr>
          <a:spLocks/>
        </xdr:cNvSpPr>
      </xdr:nvSpPr>
      <xdr:spPr>
        <a:xfrm>
          <a:off x="4400550" y="53435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24" name="AutoShape 36"/>
        <xdr:cNvSpPr>
          <a:spLocks/>
        </xdr:cNvSpPr>
      </xdr:nvSpPr>
      <xdr:spPr>
        <a:xfrm rot="10800000">
          <a:off x="6400800" y="5724525"/>
          <a:ext cx="609600" cy="0"/>
        </a:xfrm>
        <a:prstGeom prst="straightConnector1">
          <a:avLst>
            <a:gd name="adj1" fmla="val -1150000"/>
            <a:gd name="adj2" fmla="val -50004"/>
            <a:gd name="adj3" fmla="val -11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21</xdr:row>
      <xdr:rowOff>152400</xdr:rowOff>
    </xdr:from>
    <xdr:to>
      <xdr:col>12</xdr:col>
      <xdr:colOff>457200</xdr:colOff>
      <xdr:row>33</xdr:row>
      <xdr:rowOff>9525</xdr:rowOff>
    </xdr:to>
    <xdr:sp>
      <xdr:nvSpPr>
        <xdr:cNvPr id="25" name="AutoShape 37"/>
        <xdr:cNvSpPr>
          <a:spLocks/>
        </xdr:cNvSpPr>
      </xdr:nvSpPr>
      <xdr:spPr>
        <a:xfrm rot="5400000">
          <a:off x="6391275" y="3571875"/>
          <a:ext cx="1076325" cy="1838325"/>
        </a:xfrm>
        <a:prstGeom prst="bentConnector3">
          <a:avLst>
            <a:gd name="adj1" fmla="val 99995"/>
            <a:gd name="adj2" fmla="val -331856"/>
            <a:gd name="adj3" fmla="val -387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35</xdr:row>
      <xdr:rowOff>0</xdr:rowOff>
    </xdr:from>
    <xdr:to>
      <xdr:col>11</xdr:col>
      <xdr:colOff>552450</xdr:colOff>
      <xdr:row>35</xdr:row>
      <xdr:rowOff>0</xdr:rowOff>
    </xdr:to>
    <xdr:sp>
      <xdr:nvSpPr>
        <xdr:cNvPr id="26" name="Line 41"/>
        <xdr:cNvSpPr>
          <a:spLocks/>
        </xdr:cNvSpPr>
      </xdr:nvSpPr>
      <xdr:spPr>
        <a:xfrm>
          <a:off x="6867525" y="5724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>
      <xdr:nvSpPr>
        <xdr:cNvPr id="27" name="Line 43"/>
        <xdr:cNvSpPr>
          <a:spLocks/>
        </xdr:cNvSpPr>
      </xdr:nvSpPr>
      <xdr:spPr>
        <a:xfrm>
          <a:off x="883920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>
      <xdr:nvSpPr>
        <xdr:cNvPr id="28" name="Line 54"/>
        <xdr:cNvSpPr>
          <a:spLocks/>
        </xdr:cNvSpPr>
      </xdr:nvSpPr>
      <xdr:spPr>
        <a:xfrm>
          <a:off x="883920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>
      <xdr:nvSpPr>
        <xdr:cNvPr id="29" name="Line 55"/>
        <xdr:cNvSpPr>
          <a:spLocks/>
        </xdr:cNvSpPr>
      </xdr:nvSpPr>
      <xdr:spPr>
        <a:xfrm>
          <a:off x="883920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>
      <xdr:nvSpPr>
        <xdr:cNvPr id="30" name="Line 56"/>
        <xdr:cNvSpPr>
          <a:spLocks/>
        </xdr:cNvSpPr>
      </xdr:nvSpPr>
      <xdr:spPr>
        <a:xfrm>
          <a:off x="883920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>
      <xdr:nvSpPr>
        <xdr:cNvPr id="31" name="Line 57"/>
        <xdr:cNvSpPr>
          <a:spLocks/>
        </xdr:cNvSpPr>
      </xdr:nvSpPr>
      <xdr:spPr>
        <a:xfrm>
          <a:off x="883920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>
      <xdr:nvSpPr>
        <xdr:cNvPr id="32" name="Line 58"/>
        <xdr:cNvSpPr>
          <a:spLocks/>
        </xdr:cNvSpPr>
      </xdr:nvSpPr>
      <xdr:spPr>
        <a:xfrm>
          <a:off x="883920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>
      <xdr:nvSpPr>
        <xdr:cNvPr id="33" name="Line 59"/>
        <xdr:cNvSpPr>
          <a:spLocks/>
        </xdr:cNvSpPr>
      </xdr:nvSpPr>
      <xdr:spPr>
        <a:xfrm>
          <a:off x="883920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>
      <xdr:nvSpPr>
        <xdr:cNvPr id="34" name="Line 60"/>
        <xdr:cNvSpPr>
          <a:spLocks/>
        </xdr:cNvSpPr>
      </xdr:nvSpPr>
      <xdr:spPr>
        <a:xfrm>
          <a:off x="883920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38100</xdr:rowOff>
    </xdr:from>
    <xdr:to>
      <xdr:col>11</xdr:col>
      <xdr:colOff>85725</xdr:colOff>
      <xdr:row>32</xdr:row>
      <xdr:rowOff>38100</xdr:rowOff>
    </xdr:to>
    <xdr:sp>
      <xdr:nvSpPr>
        <xdr:cNvPr id="35" name="Line 61"/>
        <xdr:cNvSpPr>
          <a:spLocks/>
        </xdr:cNvSpPr>
      </xdr:nvSpPr>
      <xdr:spPr>
        <a:xfrm>
          <a:off x="6400800" y="52768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114300</xdr:rowOff>
    </xdr:from>
    <xdr:to>
      <xdr:col>11</xdr:col>
      <xdr:colOff>85725</xdr:colOff>
      <xdr:row>32</xdr:row>
      <xdr:rowOff>114300</xdr:rowOff>
    </xdr:to>
    <xdr:sp>
      <xdr:nvSpPr>
        <xdr:cNvPr id="36" name="Line 62"/>
        <xdr:cNvSpPr>
          <a:spLocks/>
        </xdr:cNvSpPr>
      </xdr:nvSpPr>
      <xdr:spPr>
        <a:xfrm>
          <a:off x="6400800" y="53530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85725</xdr:rowOff>
    </xdr:from>
    <xdr:to>
      <xdr:col>11</xdr:col>
      <xdr:colOff>85725</xdr:colOff>
      <xdr:row>33</xdr:row>
      <xdr:rowOff>85725</xdr:rowOff>
    </xdr:to>
    <xdr:sp>
      <xdr:nvSpPr>
        <xdr:cNvPr id="37" name="Line 63"/>
        <xdr:cNvSpPr>
          <a:spLocks/>
        </xdr:cNvSpPr>
      </xdr:nvSpPr>
      <xdr:spPr>
        <a:xfrm>
          <a:off x="6400800" y="5486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85725</xdr:colOff>
      <xdr:row>34</xdr:row>
      <xdr:rowOff>0</xdr:rowOff>
    </xdr:to>
    <xdr:sp>
      <xdr:nvSpPr>
        <xdr:cNvPr id="38" name="Line 64"/>
        <xdr:cNvSpPr>
          <a:spLocks/>
        </xdr:cNvSpPr>
      </xdr:nvSpPr>
      <xdr:spPr>
        <a:xfrm>
          <a:off x="6400800" y="55626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85725</xdr:rowOff>
    </xdr:from>
    <xdr:to>
      <xdr:col>11</xdr:col>
      <xdr:colOff>85725</xdr:colOff>
      <xdr:row>34</xdr:row>
      <xdr:rowOff>85725</xdr:rowOff>
    </xdr:to>
    <xdr:sp>
      <xdr:nvSpPr>
        <xdr:cNvPr id="39" name="Line 65"/>
        <xdr:cNvSpPr>
          <a:spLocks/>
        </xdr:cNvSpPr>
      </xdr:nvSpPr>
      <xdr:spPr>
        <a:xfrm>
          <a:off x="6400800" y="5648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66675</xdr:rowOff>
    </xdr:from>
    <xdr:to>
      <xdr:col>11</xdr:col>
      <xdr:colOff>85725</xdr:colOff>
      <xdr:row>35</xdr:row>
      <xdr:rowOff>66675</xdr:rowOff>
    </xdr:to>
    <xdr:sp>
      <xdr:nvSpPr>
        <xdr:cNvPr id="40" name="Line 66"/>
        <xdr:cNvSpPr>
          <a:spLocks/>
        </xdr:cNvSpPr>
      </xdr:nvSpPr>
      <xdr:spPr>
        <a:xfrm>
          <a:off x="6400800" y="57912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152400</xdr:rowOff>
    </xdr:from>
    <xdr:to>
      <xdr:col>11</xdr:col>
      <xdr:colOff>85725</xdr:colOff>
      <xdr:row>35</xdr:row>
      <xdr:rowOff>152400</xdr:rowOff>
    </xdr:to>
    <xdr:sp>
      <xdr:nvSpPr>
        <xdr:cNvPr id="41" name="Line 67"/>
        <xdr:cNvSpPr>
          <a:spLocks/>
        </xdr:cNvSpPr>
      </xdr:nvSpPr>
      <xdr:spPr>
        <a:xfrm>
          <a:off x="6400800" y="58769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" name="AutoShape 3"/>
        <xdr:cNvSpPr>
          <a:spLocks/>
        </xdr:cNvSpPr>
      </xdr:nvSpPr>
      <xdr:spPr>
        <a:xfrm rot="5400000">
          <a:off x="5486400" y="4905375"/>
          <a:ext cx="0" cy="0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32</xdr:row>
      <xdr:rowOff>0</xdr:rowOff>
    </xdr:from>
    <xdr:to>
      <xdr:col>2</xdr:col>
      <xdr:colOff>542925</xdr:colOff>
      <xdr:row>36</xdr:row>
      <xdr:rowOff>0</xdr:rowOff>
    </xdr:to>
    <xdr:sp>
      <xdr:nvSpPr>
        <xdr:cNvPr id="2" name="Line 9"/>
        <xdr:cNvSpPr>
          <a:spLocks/>
        </xdr:cNvSpPr>
      </xdr:nvSpPr>
      <xdr:spPr>
        <a:xfrm>
          <a:off x="1762125" y="52292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36</xdr:row>
      <xdr:rowOff>0</xdr:rowOff>
    </xdr:from>
    <xdr:to>
      <xdr:col>3</xdr:col>
      <xdr:colOff>352425</xdr:colOff>
      <xdr:row>40</xdr:row>
      <xdr:rowOff>95250</xdr:rowOff>
    </xdr:to>
    <xdr:sp>
      <xdr:nvSpPr>
        <xdr:cNvPr id="3" name="AutoShape 11"/>
        <xdr:cNvSpPr>
          <a:spLocks/>
        </xdr:cNvSpPr>
      </xdr:nvSpPr>
      <xdr:spPr>
        <a:xfrm rot="16200000" flipH="1">
          <a:off x="1762125" y="5876925"/>
          <a:ext cx="419100" cy="762000"/>
        </a:xfrm>
        <a:prstGeom prst="bentConnector3">
          <a:avLst>
            <a:gd name="adj1" fmla="val 101245"/>
            <a:gd name="adj2" fmla="val 1440907"/>
            <a:gd name="adj3" fmla="val -231250"/>
          </a:avLst>
        </a:prstGeom>
        <a:noFill/>
        <a:ln w="19050" cmpd="sng">
          <a:solidFill>
            <a:srgbClr val="000000"/>
          </a:solidFill>
          <a:prstDash val="dash"/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29</xdr:row>
      <xdr:rowOff>0</xdr:rowOff>
    </xdr:from>
    <xdr:to>
      <xdr:col>4</xdr:col>
      <xdr:colOff>57150</xdr:colOff>
      <xdr:row>30</xdr:row>
      <xdr:rowOff>28575</xdr:rowOff>
    </xdr:to>
    <xdr:sp>
      <xdr:nvSpPr>
        <xdr:cNvPr id="4" name="Line 14"/>
        <xdr:cNvSpPr>
          <a:spLocks/>
        </xdr:cNvSpPr>
      </xdr:nvSpPr>
      <xdr:spPr>
        <a:xfrm flipV="1">
          <a:off x="1790700" y="4733925"/>
          <a:ext cx="7048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66675</xdr:colOff>
      <xdr:row>28</xdr:row>
      <xdr:rowOff>28575</xdr:rowOff>
    </xdr:from>
    <xdr:ext cx="504825" cy="190500"/>
    <xdr:sp>
      <xdr:nvSpPr>
        <xdr:cNvPr id="5" name="TextBox 15"/>
        <xdr:cNvSpPr txBox="1">
          <a:spLocks noChangeArrowheads="1"/>
        </xdr:cNvSpPr>
      </xdr:nvSpPr>
      <xdr:spPr>
        <a:xfrm>
          <a:off x="2505075" y="4600575"/>
          <a:ext cx="504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profibus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114300</xdr:colOff>
      <xdr:row>38</xdr:row>
      <xdr:rowOff>114300</xdr:rowOff>
    </xdr:from>
    <xdr:ext cx="1228725" cy="161925"/>
    <xdr:sp>
      <xdr:nvSpPr>
        <xdr:cNvPr id="6" name="TextBox 18"/>
        <xdr:cNvSpPr txBox="1">
          <a:spLocks noChangeArrowheads="1"/>
        </xdr:cNvSpPr>
      </xdr:nvSpPr>
      <xdr:spPr>
        <a:xfrm>
          <a:off x="114300" y="6334125"/>
          <a:ext cx="1228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optical profibus fiber </a:t>
          </a:r>
        </a:p>
      </xdr:txBody>
    </xdr:sp>
    <xdr:clientData/>
  </xdr:oneCellAnchor>
  <xdr:twoCellAnchor>
    <xdr:from>
      <xdr:col>0</xdr:col>
      <xdr:colOff>523875</xdr:colOff>
      <xdr:row>50</xdr:row>
      <xdr:rowOff>28575</xdr:rowOff>
    </xdr:from>
    <xdr:to>
      <xdr:col>0</xdr:col>
      <xdr:colOff>523875</xdr:colOff>
      <xdr:row>53</xdr:row>
      <xdr:rowOff>104775</xdr:rowOff>
    </xdr:to>
    <xdr:sp>
      <xdr:nvSpPr>
        <xdr:cNvPr id="7" name="Line 21"/>
        <xdr:cNvSpPr>
          <a:spLocks/>
        </xdr:cNvSpPr>
      </xdr:nvSpPr>
      <xdr:spPr>
        <a:xfrm flipH="1">
          <a:off x="523875" y="82296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45</xdr:row>
      <xdr:rowOff>152400</xdr:rowOff>
    </xdr:from>
    <xdr:ext cx="180975" cy="1304925"/>
    <xdr:sp>
      <xdr:nvSpPr>
        <xdr:cNvPr id="8" name="TextBox 22"/>
        <xdr:cNvSpPr txBox="1">
          <a:spLocks noChangeArrowheads="1"/>
        </xdr:cNvSpPr>
      </xdr:nvSpPr>
      <xdr:spPr>
        <a:xfrm>
          <a:off x="295275" y="7505700"/>
          <a:ext cx="1809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PS control network</a:t>
          </a:r>
        </a:p>
      </xdr:txBody>
    </xdr:sp>
    <xdr:clientData/>
  </xdr:oneCellAnchor>
  <xdr:twoCellAnchor>
    <xdr:from>
      <xdr:col>0</xdr:col>
      <xdr:colOff>533400</xdr:colOff>
      <xdr:row>52</xdr:row>
      <xdr:rowOff>0</xdr:rowOff>
    </xdr:from>
    <xdr:to>
      <xdr:col>2</xdr:col>
      <xdr:colOff>590550</xdr:colOff>
      <xdr:row>52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533400" y="85344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10" name="AutoShape 24"/>
        <xdr:cNvSpPr>
          <a:spLocks/>
        </xdr:cNvSpPr>
      </xdr:nvSpPr>
      <xdr:spPr>
        <a:xfrm rot="10800000">
          <a:off x="2438400" y="8696325"/>
          <a:ext cx="609600" cy="0"/>
        </a:xfrm>
        <a:prstGeom prst="straightConnector1">
          <a:avLst>
            <a:gd name="adj1" fmla="val -1150000"/>
            <a:gd name="adj2" fmla="val -50004"/>
            <a:gd name="adj3" fmla="val -11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44</xdr:row>
      <xdr:rowOff>0</xdr:rowOff>
    </xdr:from>
    <xdr:to>
      <xdr:col>4</xdr:col>
      <xdr:colOff>381000</xdr:colOff>
      <xdr:row>51</xdr:row>
      <xdr:rowOff>9525</xdr:rowOff>
    </xdr:to>
    <xdr:sp>
      <xdr:nvSpPr>
        <xdr:cNvPr id="11" name="AutoShape 25"/>
        <xdr:cNvSpPr>
          <a:spLocks/>
        </xdr:cNvSpPr>
      </xdr:nvSpPr>
      <xdr:spPr>
        <a:xfrm rot="5400000">
          <a:off x="2428875" y="7191375"/>
          <a:ext cx="390525" cy="1181100"/>
        </a:xfrm>
        <a:prstGeom prst="bentConnector3">
          <a:avLst>
            <a:gd name="adj1" fmla="val 99995"/>
            <a:gd name="adj2" fmla="val -1873171"/>
            <a:gd name="adj3" fmla="val -238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53</xdr:row>
      <xdr:rowOff>0</xdr:rowOff>
    </xdr:from>
    <xdr:to>
      <xdr:col>4</xdr:col>
      <xdr:colOff>552450</xdr:colOff>
      <xdr:row>53</xdr:row>
      <xdr:rowOff>0</xdr:rowOff>
    </xdr:to>
    <xdr:sp>
      <xdr:nvSpPr>
        <xdr:cNvPr id="12" name="Line 26"/>
        <xdr:cNvSpPr>
          <a:spLocks/>
        </xdr:cNvSpPr>
      </xdr:nvSpPr>
      <xdr:spPr>
        <a:xfrm>
          <a:off x="2905125" y="869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3" name="Line 27"/>
        <xdr:cNvSpPr>
          <a:spLocks/>
        </xdr:cNvSpPr>
      </xdr:nvSpPr>
      <xdr:spPr>
        <a:xfrm>
          <a:off x="5486400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4" name="Line 28"/>
        <xdr:cNvSpPr>
          <a:spLocks/>
        </xdr:cNvSpPr>
      </xdr:nvSpPr>
      <xdr:spPr>
        <a:xfrm>
          <a:off x="5486400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5" name="Line 29"/>
        <xdr:cNvSpPr>
          <a:spLocks/>
        </xdr:cNvSpPr>
      </xdr:nvSpPr>
      <xdr:spPr>
        <a:xfrm>
          <a:off x="5486400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6" name="Line 30"/>
        <xdr:cNvSpPr>
          <a:spLocks/>
        </xdr:cNvSpPr>
      </xdr:nvSpPr>
      <xdr:spPr>
        <a:xfrm>
          <a:off x="5486400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7" name="Line 31"/>
        <xdr:cNvSpPr>
          <a:spLocks/>
        </xdr:cNvSpPr>
      </xdr:nvSpPr>
      <xdr:spPr>
        <a:xfrm>
          <a:off x="5486400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8" name="Line 32"/>
        <xdr:cNvSpPr>
          <a:spLocks/>
        </xdr:cNvSpPr>
      </xdr:nvSpPr>
      <xdr:spPr>
        <a:xfrm>
          <a:off x="5486400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9" name="Line 33"/>
        <xdr:cNvSpPr>
          <a:spLocks/>
        </xdr:cNvSpPr>
      </xdr:nvSpPr>
      <xdr:spPr>
        <a:xfrm>
          <a:off x="5486400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20" name="Line 34"/>
        <xdr:cNvSpPr>
          <a:spLocks/>
        </xdr:cNvSpPr>
      </xdr:nvSpPr>
      <xdr:spPr>
        <a:xfrm>
          <a:off x="5486400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38100</xdr:rowOff>
    </xdr:from>
    <xdr:to>
      <xdr:col>4</xdr:col>
      <xdr:colOff>85725</xdr:colOff>
      <xdr:row>50</xdr:row>
      <xdr:rowOff>38100</xdr:rowOff>
    </xdr:to>
    <xdr:sp>
      <xdr:nvSpPr>
        <xdr:cNvPr id="21" name="Line 35"/>
        <xdr:cNvSpPr>
          <a:spLocks/>
        </xdr:cNvSpPr>
      </xdr:nvSpPr>
      <xdr:spPr>
        <a:xfrm>
          <a:off x="2438400" y="82391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114300</xdr:rowOff>
    </xdr:from>
    <xdr:to>
      <xdr:col>4</xdr:col>
      <xdr:colOff>85725</xdr:colOff>
      <xdr:row>50</xdr:row>
      <xdr:rowOff>114300</xdr:rowOff>
    </xdr:to>
    <xdr:sp>
      <xdr:nvSpPr>
        <xdr:cNvPr id="22" name="Line 36"/>
        <xdr:cNvSpPr>
          <a:spLocks/>
        </xdr:cNvSpPr>
      </xdr:nvSpPr>
      <xdr:spPr>
        <a:xfrm>
          <a:off x="2438400" y="8315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85725</xdr:rowOff>
    </xdr:from>
    <xdr:to>
      <xdr:col>4</xdr:col>
      <xdr:colOff>85725</xdr:colOff>
      <xdr:row>51</xdr:row>
      <xdr:rowOff>85725</xdr:rowOff>
    </xdr:to>
    <xdr:sp>
      <xdr:nvSpPr>
        <xdr:cNvPr id="23" name="Line 37"/>
        <xdr:cNvSpPr>
          <a:spLocks/>
        </xdr:cNvSpPr>
      </xdr:nvSpPr>
      <xdr:spPr>
        <a:xfrm>
          <a:off x="2438400" y="84486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85725</xdr:colOff>
      <xdr:row>52</xdr:row>
      <xdr:rowOff>0</xdr:rowOff>
    </xdr:to>
    <xdr:sp>
      <xdr:nvSpPr>
        <xdr:cNvPr id="24" name="Line 38"/>
        <xdr:cNvSpPr>
          <a:spLocks/>
        </xdr:cNvSpPr>
      </xdr:nvSpPr>
      <xdr:spPr>
        <a:xfrm>
          <a:off x="2438400" y="853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85725</xdr:rowOff>
    </xdr:from>
    <xdr:to>
      <xdr:col>4</xdr:col>
      <xdr:colOff>85725</xdr:colOff>
      <xdr:row>52</xdr:row>
      <xdr:rowOff>85725</xdr:rowOff>
    </xdr:to>
    <xdr:sp>
      <xdr:nvSpPr>
        <xdr:cNvPr id="25" name="Line 39"/>
        <xdr:cNvSpPr>
          <a:spLocks/>
        </xdr:cNvSpPr>
      </xdr:nvSpPr>
      <xdr:spPr>
        <a:xfrm>
          <a:off x="2438400" y="86201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66675</xdr:rowOff>
    </xdr:from>
    <xdr:to>
      <xdr:col>4</xdr:col>
      <xdr:colOff>85725</xdr:colOff>
      <xdr:row>53</xdr:row>
      <xdr:rowOff>66675</xdr:rowOff>
    </xdr:to>
    <xdr:sp>
      <xdr:nvSpPr>
        <xdr:cNvPr id="26" name="Line 40"/>
        <xdr:cNvSpPr>
          <a:spLocks/>
        </xdr:cNvSpPr>
      </xdr:nvSpPr>
      <xdr:spPr>
        <a:xfrm>
          <a:off x="2438400" y="87630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85725</xdr:colOff>
      <xdr:row>53</xdr:row>
      <xdr:rowOff>152400</xdr:rowOff>
    </xdr:to>
    <xdr:sp>
      <xdr:nvSpPr>
        <xdr:cNvPr id="27" name="Line 41"/>
        <xdr:cNvSpPr>
          <a:spLocks/>
        </xdr:cNvSpPr>
      </xdr:nvSpPr>
      <xdr:spPr>
        <a:xfrm>
          <a:off x="2438400" y="88487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29</xdr:row>
      <xdr:rowOff>0</xdr:rowOff>
    </xdr:from>
    <xdr:to>
      <xdr:col>6</xdr:col>
      <xdr:colOff>504825</xdr:colOff>
      <xdr:row>30</xdr:row>
      <xdr:rowOff>19050</xdr:rowOff>
    </xdr:to>
    <xdr:sp>
      <xdr:nvSpPr>
        <xdr:cNvPr id="28" name="Line 43"/>
        <xdr:cNvSpPr>
          <a:spLocks/>
        </xdr:cNvSpPr>
      </xdr:nvSpPr>
      <xdr:spPr>
        <a:xfrm flipH="1" flipV="1">
          <a:off x="3009900" y="4733925"/>
          <a:ext cx="1152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36</xdr:row>
      <xdr:rowOff>28575</xdr:rowOff>
    </xdr:from>
    <xdr:to>
      <xdr:col>6</xdr:col>
      <xdr:colOff>542925</xdr:colOff>
      <xdr:row>40</xdr:row>
      <xdr:rowOff>104775</xdr:rowOff>
    </xdr:to>
    <xdr:sp>
      <xdr:nvSpPr>
        <xdr:cNvPr id="29" name="AutoShape 62"/>
        <xdr:cNvSpPr>
          <a:spLocks/>
        </xdr:cNvSpPr>
      </xdr:nvSpPr>
      <xdr:spPr>
        <a:xfrm rot="5400000">
          <a:off x="4200525" y="5905500"/>
          <a:ext cx="0" cy="742950"/>
        </a:xfrm>
        <a:prstGeom prst="straightConnector1">
          <a:avLst>
            <a:gd name="adj1" fmla="val -287180"/>
            <a:gd name="adj2" fmla="val -50004"/>
            <a:gd name="adj3" fmla="val -287180"/>
          </a:avLst>
        </a:prstGeom>
        <a:noFill/>
        <a:ln w="19050" cmpd="sng">
          <a:solidFill>
            <a:srgbClr val="000000"/>
          </a:solidFill>
          <a:prstDash val="dash"/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40</xdr:row>
      <xdr:rowOff>104775</xdr:rowOff>
    </xdr:from>
    <xdr:to>
      <xdr:col>6</xdr:col>
      <xdr:colOff>533400</xdr:colOff>
      <xdr:row>43</xdr:row>
      <xdr:rowOff>85725</xdr:rowOff>
    </xdr:to>
    <xdr:sp>
      <xdr:nvSpPr>
        <xdr:cNvPr id="30" name="AutoShape 63"/>
        <xdr:cNvSpPr>
          <a:spLocks/>
        </xdr:cNvSpPr>
      </xdr:nvSpPr>
      <xdr:spPr>
        <a:xfrm rot="10800000" flipV="1">
          <a:off x="3038475" y="6648450"/>
          <a:ext cx="1152525" cy="466725"/>
        </a:xfrm>
        <a:prstGeom prst="bentConnector3">
          <a:avLst>
            <a:gd name="adj1" fmla="val -828"/>
            <a:gd name="adj2" fmla="val 1451018"/>
            <a:gd name="adj3" fmla="val -363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28</xdr:row>
      <xdr:rowOff>152400</xdr:rowOff>
    </xdr:from>
    <xdr:to>
      <xdr:col>2</xdr:col>
      <xdr:colOff>542925</xdr:colOff>
      <xdr:row>31</xdr:row>
      <xdr:rowOff>0</xdr:rowOff>
    </xdr:to>
    <xdr:sp>
      <xdr:nvSpPr>
        <xdr:cNvPr id="31" name="Line 65"/>
        <xdr:cNvSpPr>
          <a:spLocks/>
        </xdr:cNvSpPr>
      </xdr:nvSpPr>
      <xdr:spPr>
        <a:xfrm flipH="1">
          <a:off x="1762125" y="4724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32</xdr:row>
      <xdr:rowOff>0</xdr:rowOff>
    </xdr:from>
    <xdr:to>
      <xdr:col>6</xdr:col>
      <xdr:colOff>542925</xdr:colOff>
      <xdr:row>36</xdr:row>
      <xdr:rowOff>0</xdr:rowOff>
    </xdr:to>
    <xdr:sp>
      <xdr:nvSpPr>
        <xdr:cNvPr id="32" name="Line 66"/>
        <xdr:cNvSpPr>
          <a:spLocks/>
        </xdr:cNvSpPr>
      </xdr:nvSpPr>
      <xdr:spPr>
        <a:xfrm>
          <a:off x="4200525" y="52292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28</xdr:row>
      <xdr:rowOff>152400</xdr:rowOff>
    </xdr:from>
    <xdr:to>
      <xdr:col>6</xdr:col>
      <xdr:colOff>542925</xdr:colOff>
      <xdr:row>31</xdr:row>
      <xdr:rowOff>0</xdr:rowOff>
    </xdr:to>
    <xdr:sp>
      <xdr:nvSpPr>
        <xdr:cNvPr id="33" name="Line 67"/>
        <xdr:cNvSpPr>
          <a:spLocks/>
        </xdr:cNvSpPr>
      </xdr:nvSpPr>
      <xdr:spPr>
        <a:xfrm flipH="1">
          <a:off x="4200525" y="4724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47625</xdr:colOff>
      <xdr:row>40</xdr:row>
      <xdr:rowOff>19050</xdr:rowOff>
    </xdr:from>
    <xdr:ext cx="1123950" cy="152400"/>
    <xdr:sp>
      <xdr:nvSpPr>
        <xdr:cNvPr id="34" name="TextBox 69"/>
        <xdr:cNvSpPr txBox="1">
          <a:spLocks noChangeArrowheads="1"/>
        </xdr:cNvSpPr>
      </xdr:nvSpPr>
      <xdr:spPr>
        <a:xfrm>
          <a:off x="4314825" y="6562725"/>
          <a:ext cx="1123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optical link module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3</xdr:col>
      <xdr:colOff>381000</xdr:colOff>
      <xdr:row>40</xdr:row>
      <xdr:rowOff>104775</xdr:rowOff>
    </xdr:from>
    <xdr:to>
      <xdr:col>4</xdr:col>
      <xdr:colOff>600075</xdr:colOff>
      <xdr:row>43</xdr:row>
      <xdr:rowOff>85725</xdr:rowOff>
    </xdr:to>
    <xdr:sp>
      <xdr:nvSpPr>
        <xdr:cNvPr id="35" name="AutoShape 70"/>
        <xdr:cNvSpPr>
          <a:spLocks/>
        </xdr:cNvSpPr>
      </xdr:nvSpPr>
      <xdr:spPr>
        <a:xfrm>
          <a:off x="2209800" y="6648450"/>
          <a:ext cx="828675" cy="466725"/>
        </a:xfrm>
        <a:prstGeom prst="bentConnector3">
          <a:avLst>
            <a:gd name="adj1" fmla="val 114944"/>
            <a:gd name="adj2" fmla="val -1459185"/>
            <a:gd name="adj3" fmla="val -26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39</xdr:row>
      <xdr:rowOff>9525</xdr:rowOff>
    </xdr:from>
    <xdr:to>
      <xdr:col>2</xdr:col>
      <xdr:colOff>466725</xdr:colOff>
      <xdr:row>39</xdr:row>
      <xdr:rowOff>57150</xdr:rowOff>
    </xdr:to>
    <xdr:sp>
      <xdr:nvSpPr>
        <xdr:cNvPr id="36" name="Line 71"/>
        <xdr:cNvSpPr>
          <a:spLocks/>
        </xdr:cNvSpPr>
      </xdr:nvSpPr>
      <xdr:spPr>
        <a:xfrm flipH="1">
          <a:off x="1276350" y="6391275"/>
          <a:ext cx="409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0</xdr:row>
      <xdr:rowOff>0</xdr:rowOff>
    </xdr:from>
    <xdr:to>
      <xdr:col>10</xdr:col>
      <xdr:colOff>38100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6038850" y="0"/>
          <a:ext cx="95250" cy="0"/>
        </a:xfrm>
        <a:prstGeom prst="bentConnector3">
          <a:avLst>
            <a:gd name="adj1" fmla="val 48486"/>
            <a:gd name="adj2" fmla="val -7140000"/>
            <a:gd name="adj3" fmla="val -1757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0</xdr:row>
      <xdr:rowOff>0</xdr:rowOff>
    </xdr:from>
    <xdr:to>
      <xdr:col>9</xdr:col>
      <xdr:colOff>552450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 rot="5400000">
          <a:off x="6038850" y="0"/>
          <a:ext cx="0" cy="0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0</xdr:row>
      <xdr:rowOff>0</xdr:rowOff>
    </xdr:from>
    <xdr:to>
      <xdr:col>9</xdr:col>
      <xdr:colOff>552450</xdr:colOff>
      <xdr:row>0</xdr:row>
      <xdr:rowOff>0</xdr:rowOff>
    </xdr:to>
    <xdr:sp>
      <xdr:nvSpPr>
        <xdr:cNvPr id="3" name="AutoShape 5"/>
        <xdr:cNvSpPr>
          <a:spLocks/>
        </xdr:cNvSpPr>
      </xdr:nvSpPr>
      <xdr:spPr>
        <a:xfrm rot="5400000">
          <a:off x="6038850" y="0"/>
          <a:ext cx="0" cy="0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 rot="5400000">
          <a:off x="6210300" y="0"/>
          <a:ext cx="0" cy="0"/>
        </a:xfrm>
        <a:prstGeom prst="straightConnector1">
          <a:avLst>
            <a:gd name="adj1" fmla="val -488972"/>
            <a:gd name="adj2" fmla="val -50004"/>
            <a:gd name="adj3" fmla="val -488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104775</xdr:colOff>
      <xdr:row>0</xdr:row>
      <xdr:rowOff>0</xdr:rowOff>
    </xdr:to>
    <xdr:sp>
      <xdr:nvSpPr>
        <xdr:cNvPr id="5" name="AutoShape 7"/>
        <xdr:cNvSpPr>
          <a:spLocks/>
        </xdr:cNvSpPr>
      </xdr:nvSpPr>
      <xdr:spPr>
        <a:xfrm rot="5400000">
          <a:off x="6200775" y="0"/>
          <a:ext cx="0" cy="0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0</xdr:row>
      <xdr:rowOff>0</xdr:rowOff>
    </xdr:from>
    <xdr:to>
      <xdr:col>11</xdr:col>
      <xdr:colOff>504825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 rot="5400000">
          <a:off x="7210425" y="0"/>
          <a:ext cx="0" cy="0"/>
        </a:xfrm>
        <a:prstGeom prst="straightConnector1">
          <a:avLst>
            <a:gd name="adj1" fmla="val -2102939"/>
            <a:gd name="adj2" fmla="val -50004"/>
            <a:gd name="adj3" fmla="val -21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0</xdr:row>
      <xdr:rowOff>0</xdr:rowOff>
    </xdr:from>
    <xdr:to>
      <xdr:col>11</xdr:col>
      <xdr:colOff>504825</xdr:colOff>
      <xdr:row>0</xdr:row>
      <xdr:rowOff>0</xdr:rowOff>
    </xdr:to>
    <xdr:sp>
      <xdr:nvSpPr>
        <xdr:cNvPr id="7" name="AutoShape 10"/>
        <xdr:cNvSpPr>
          <a:spLocks/>
        </xdr:cNvSpPr>
      </xdr:nvSpPr>
      <xdr:spPr>
        <a:xfrm rot="5400000">
          <a:off x="7210425" y="0"/>
          <a:ext cx="0" cy="0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0</xdr:row>
      <xdr:rowOff>0</xdr:rowOff>
    </xdr:from>
    <xdr:to>
      <xdr:col>11</xdr:col>
      <xdr:colOff>504825</xdr:colOff>
      <xdr:row>0</xdr:row>
      <xdr:rowOff>0</xdr:rowOff>
    </xdr:to>
    <xdr:sp>
      <xdr:nvSpPr>
        <xdr:cNvPr id="8" name="AutoShape 11"/>
        <xdr:cNvSpPr>
          <a:spLocks/>
        </xdr:cNvSpPr>
      </xdr:nvSpPr>
      <xdr:spPr>
        <a:xfrm rot="5400000">
          <a:off x="7210425" y="0"/>
          <a:ext cx="0" cy="0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9" name="AutoShape 12"/>
        <xdr:cNvSpPr>
          <a:spLocks/>
        </xdr:cNvSpPr>
      </xdr:nvSpPr>
      <xdr:spPr>
        <a:xfrm rot="5400000">
          <a:off x="0" y="5686425"/>
          <a:ext cx="0" cy="0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0" name="AutoShape 13"/>
        <xdr:cNvSpPr>
          <a:spLocks/>
        </xdr:cNvSpPr>
      </xdr:nvSpPr>
      <xdr:spPr>
        <a:xfrm rot="5400000">
          <a:off x="0" y="5686425"/>
          <a:ext cx="0" cy="0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571500</xdr:colOff>
      <xdr:row>0</xdr:row>
      <xdr:rowOff>0</xdr:rowOff>
    </xdr:from>
    <xdr:to>
      <xdr:col>12</xdr:col>
      <xdr:colOff>571500</xdr:colOff>
      <xdr:row>0</xdr:row>
      <xdr:rowOff>0</xdr:rowOff>
    </xdr:to>
    <xdr:sp>
      <xdr:nvSpPr>
        <xdr:cNvPr id="11" name="AutoShape 14"/>
        <xdr:cNvSpPr>
          <a:spLocks/>
        </xdr:cNvSpPr>
      </xdr:nvSpPr>
      <xdr:spPr>
        <a:xfrm rot="16200000" flipH="1">
          <a:off x="7277100" y="0"/>
          <a:ext cx="609600" cy="0"/>
        </a:xfrm>
        <a:prstGeom prst="bentConnector3">
          <a:avLst>
            <a:gd name="adj1" fmla="val 20587"/>
            <a:gd name="adj2" fmla="val 1117189"/>
            <a:gd name="adj3" fmla="val -5147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0</xdr:row>
      <xdr:rowOff>0</xdr:rowOff>
    </xdr:from>
    <xdr:to>
      <xdr:col>12</xdr:col>
      <xdr:colOff>571500</xdr:colOff>
      <xdr:row>0</xdr:row>
      <xdr:rowOff>0</xdr:rowOff>
    </xdr:to>
    <xdr:sp>
      <xdr:nvSpPr>
        <xdr:cNvPr id="12" name="AutoShape 16"/>
        <xdr:cNvSpPr>
          <a:spLocks/>
        </xdr:cNvSpPr>
      </xdr:nvSpPr>
      <xdr:spPr>
        <a:xfrm rot="5400000">
          <a:off x="7886700" y="0"/>
          <a:ext cx="0" cy="0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0</xdr:row>
      <xdr:rowOff>0</xdr:rowOff>
    </xdr:from>
    <xdr:to>
      <xdr:col>12</xdr:col>
      <xdr:colOff>571500</xdr:colOff>
      <xdr:row>0</xdr:row>
      <xdr:rowOff>0</xdr:rowOff>
    </xdr:to>
    <xdr:sp>
      <xdr:nvSpPr>
        <xdr:cNvPr id="13" name="AutoShape 17"/>
        <xdr:cNvSpPr>
          <a:spLocks/>
        </xdr:cNvSpPr>
      </xdr:nvSpPr>
      <xdr:spPr>
        <a:xfrm rot="5400000">
          <a:off x="7886700" y="0"/>
          <a:ext cx="0" cy="0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13</xdr:row>
      <xdr:rowOff>0</xdr:rowOff>
    </xdr:from>
    <xdr:to>
      <xdr:col>9</xdr:col>
      <xdr:colOff>552450</xdr:colOff>
      <xdr:row>14</xdr:row>
      <xdr:rowOff>0</xdr:rowOff>
    </xdr:to>
    <xdr:sp>
      <xdr:nvSpPr>
        <xdr:cNvPr id="14" name="AutoShape 18"/>
        <xdr:cNvSpPr>
          <a:spLocks/>
        </xdr:cNvSpPr>
      </xdr:nvSpPr>
      <xdr:spPr>
        <a:xfrm rot="5400000">
          <a:off x="6038850" y="2114550"/>
          <a:ext cx="0" cy="152400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15</xdr:row>
      <xdr:rowOff>0</xdr:rowOff>
    </xdr:from>
    <xdr:to>
      <xdr:col>9</xdr:col>
      <xdr:colOff>552450</xdr:colOff>
      <xdr:row>16</xdr:row>
      <xdr:rowOff>0</xdr:rowOff>
    </xdr:to>
    <xdr:sp>
      <xdr:nvSpPr>
        <xdr:cNvPr id="15" name="AutoShape 19"/>
        <xdr:cNvSpPr>
          <a:spLocks/>
        </xdr:cNvSpPr>
      </xdr:nvSpPr>
      <xdr:spPr>
        <a:xfrm rot="5400000">
          <a:off x="6038850" y="2428875"/>
          <a:ext cx="0" cy="161925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17</xdr:row>
      <xdr:rowOff>0</xdr:rowOff>
    </xdr:from>
    <xdr:to>
      <xdr:col>9</xdr:col>
      <xdr:colOff>552450</xdr:colOff>
      <xdr:row>18</xdr:row>
      <xdr:rowOff>0</xdr:rowOff>
    </xdr:to>
    <xdr:sp>
      <xdr:nvSpPr>
        <xdr:cNvPr id="16" name="AutoShape 20"/>
        <xdr:cNvSpPr>
          <a:spLocks/>
        </xdr:cNvSpPr>
      </xdr:nvSpPr>
      <xdr:spPr>
        <a:xfrm rot="5400000">
          <a:off x="6038850" y="2752725"/>
          <a:ext cx="0" cy="161925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5</xdr:row>
      <xdr:rowOff>0</xdr:rowOff>
    </xdr:from>
    <xdr:to>
      <xdr:col>10</xdr:col>
      <xdr:colOff>114300</xdr:colOff>
      <xdr:row>6</xdr:row>
      <xdr:rowOff>0</xdr:rowOff>
    </xdr:to>
    <xdr:sp>
      <xdr:nvSpPr>
        <xdr:cNvPr id="17" name="AutoShape 21"/>
        <xdr:cNvSpPr>
          <a:spLocks/>
        </xdr:cNvSpPr>
      </xdr:nvSpPr>
      <xdr:spPr>
        <a:xfrm rot="5400000">
          <a:off x="6210300" y="819150"/>
          <a:ext cx="0" cy="161925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7</xdr:row>
      <xdr:rowOff>0</xdr:rowOff>
    </xdr:from>
    <xdr:to>
      <xdr:col>10</xdr:col>
      <xdr:colOff>114300</xdr:colOff>
      <xdr:row>8</xdr:row>
      <xdr:rowOff>0</xdr:rowOff>
    </xdr:to>
    <xdr:sp>
      <xdr:nvSpPr>
        <xdr:cNvPr id="18" name="AutoShape 22"/>
        <xdr:cNvSpPr>
          <a:spLocks/>
        </xdr:cNvSpPr>
      </xdr:nvSpPr>
      <xdr:spPr>
        <a:xfrm rot="5400000">
          <a:off x="6210300" y="1143000"/>
          <a:ext cx="0" cy="161925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9</xdr:row>
      <xdr:rowOff>0</xdr:rowOff>
    </xdr:from>
    <xdr:to>
      <xdr:col>10</xdr:col>
      <xdr:colOff>114300</xdr:colOff>
      <xdr:row>10</xdr:row>
      <xdr:rowOff>0</xdr:rowOff>
    </xdr:to>
    <xdr:sp>
      <xdr:nvSpPr>
        <xdr:cNvPr id="19" name="AutoShape 23"/>
        <xdr:cNvSpPr>
          <a:spLocks/>
        </xdr:cNvSpPr>
      </xdr:nvSpPr>
      <xdr:spPr>
        <a:xfrm rot="5400000">
          <a:off x="6210300" y="1466850"/>
          <a:ext cx="0" cy="161925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13</xdr:row>
      <xdr:rowOff>0</xdr:rowOff>
    </xdr:from>
    <xdr:to>
      <xdr:col>11</xdr:col>
      <xdr:colOff>38100</xdr:colOff>
      <xdr:row>14</xdr:row>
      <xdr:rowOff>0</xdr:rowOff>
    </xdr:to>
    <xdr:sp>
      <xdr:nvSpPr>
        <xdr:cNvPr id="20" name="AutoShape 24"/>
        <xdr:cNvSpPr>
          <a:spLocks/>
        </xdr:cNvSpPr>
      </xdr:nvSpPr>
      <xdr:spPr>
        <a:xfrm rot="5400000">
          <a:off x="6743700" y="2114550"/>
          <a:ext cx="0" cy="152400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15</xdr:row>
      <xdr:rowOff>0</xdr:rowOff>
    </xdr:from>
    <xdr:to>
      <xdr:col>11</xdr:col>
      <xdr:colOff>38100</xdr:colOff>
      <xdr:row>16</xdr:row>
      <xdr:rowOff>0</xdr:rowOff>
    </xdr:to>
    <xdr:sp>
      <xdr:nvSpPr>
        <xdr:cNvPr id="21" name="AutoShape 25"/>
        <xdr:cNvSpPr>
          <a:spLocks/>
        </xdr:cNvSpPr>
      </xdr:nvSpPr>
      <xdr:spPr>
        <a:xfrm rot="5400000">
          <a:off x="6743700" y="2428875"/>
          <a:ext cx="0" cy="161925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17</xdr:row>
      <xdr:rowOff>0</xdr:rowOff>
    </xdr:from>
    <xdr:to>
      <xdr:col>11</xdr:col>
      <xdr:colOff>38100</xdr:colOff>
      <xdr:row>18</xdr:row>
      <xdr:rowOff>0</xdr:rowOff>
    </xdr:to>
    <xdr:sp>
      <xdr:nvSpPr>
        <xdr:cNvPr id="22" name="AutoShape 26"/>
        <xdr:cNvSpPr>
          <a:spLocks/>
        </xdr:cNvSpPr>
      </xdr:nvSpPr>
      <xdr:spPr>
        <a:xfrm rot="5400000">
          <a:off x="6743700" y="2752725"/>
          <a:ext cx="0" cy="161925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19</xdr:row>
      <xdr:rowOff>9525</xdr:rowOff>
    </xdr:from>
    <xdr:to>
      <xdr:col>11</xdr:col>
      <xdr:colOff>47625</xdr:colOff>
      <xdr:row>20</xdr:row>
      <xdr:rowOff>9525</xdr:rowOff>
    </xdr:to>
    <xdr:sp>
      <xdr:nvSpPr>
        <xdr:cNvPr id="23" name="AutoShape 30"/>
        <xdr:cNvSpPr>
          <a:spLocks/>
        </xdr:cNvSpPr>
      </xdr:nvSpPr>
      <xdr:spPr>
        <a:xfrm rot="5400000">
          <a:off x="6657975" y="3086100"/>
          <a:ext cx="95250" cy="161925"/>
        </a:xfrm>
        <a:prstGeom prst="bentConnector3">
          <a:avLst>
            <a:gd name="adj1" fmla="val 47060"/>
            <a:gd name="adj2" fmla="val -10530000"/>
            <a:gd name="adj3" fmla="val -34117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19</xdr:row>
      <xdr:rowOff>9525</xdr:rowOff>
    </xdr:from>
    <xdr:to>
      <xdr:col>10</xdr:col>
      <xdr:colOff>28575</xdr:colOff>
      <xdr:row>20</xdr:row>
      <xdr:rowOff>0</xdr:rowOff>
    </xdr:to>
    <xdr:sp>
      <xdr:nvSpPr>
        <xdr:cNvPr id="24" name="AutoShape 31"/>
        <xdr:cNvSpPr>
          <a:spLocks/>
        </xdr:cNvSpPr>
      </xdr:nvSpPr>
      <xdr:spPr>
        <a:xfrm rot="16200000" flipH="1">
          <a:off x="6048375" y="3086100"/>
          <a:ext cx="76200" cy="152400"/>
        </a:xfrm>
        <a:prstGeom prst="bentConnector3">
          <a:avLst>
            <a:gd name="adj1" fmla="val 13175000"/>
            <a:gd name="adj2" fmla="val -397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11</xdr:row>
      <xdr:rowOff>9525</xdr:rowOff>
    </xdr:from>
    <xdr:to>
      <xdr:col>10</xdr:col>
      <xdr:colOff>123825</xdr:colOff>
      <xdr:row>20</xdr:row>
      <xdr:rowOff>0</xdr:rowOff>
    </xdr:to>
    <xdr:sp>
      <xdr:nvSpPr>
        <xdr:cNvPr id="25" name="AutoShape 32"/>
        <xdr:cNvSpPr>
          <a:spLocks/>
        </xdr:cNvSpPr>
      </xdr:nvSpPr>
      <xdr:spPr>
        <a:xfrm rot="5400000">
          <a:off x="6219825" y="1800225"/>
          <a:ext cx="0" cy="1438275"/>
        </a:xfrm>
        <a:prstGeom prst="straightConnector1">
          <a:avLst>
            <a:gd name="adj1" fmla="val -439402"/>
            <a:gd name="adj2" fmla="val -50004"/>
            <a:gd name="adj3" fmla="val -43940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20</xdr:row>
      <xdr:rowOff>85725</xdr:rowOff>
    </xdr:from>
    <xdr:to>
      <xdr:col>13</xdr:col>
      <xdr:colOff>0</xdr:colOff>
      <xdr:row>20</xdr:row>
      <xdr:rowOff>85725</xdr:rowOff>
    </xdr:to>
    <xdr:sp>
      <xdr:nvSpPr>
        <xdr:cNvPr id="26" name="Line 33"/>
        <xdr:cNvSpPr>
          <a:spLocks/>
        </xdr:cNvSpPr>
      </xdr:nvSpPr>
      <xdr:spPr>
        <a:xfrm>
          <a:off x="6715125" y="33242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600075</xdr:colOff>
      <xdr:row>0</xdr:row>
      <xdr:rowOff>0</xdr:rowOff>
    </xdr:to>
    <xdr:sp>
      <xdr:nvSpPr>
        <xdr:cNvPr id="27" name="Line 34"/>
        <xdr:cNvSpPr>
          <a:spLocks/>
        </xdr:cNvSpPr>
      </xdr:nvSpPr>
      <xdr:spPr>
        <a:xfrm>
          <a:off x="7315200" y="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0</xdr:row>
      <xdr:rowOff>0</xdr:rowOff>
    </xdr:from>
    <xdr:to>
      <xdr:col>10</xdr:col>
      <xdr:colOff>552450</xdr:colOff>
      <xdr:row>0</xdr:row>
      <xdr:rowOff>0</xdr:rowOff>
    </xdr:to>
    <xdr:sp>
      <xdr:nvSpPr>
        <xdr:cNvPr id="28" name="AutoShape 35"/>
        <xdr:cNvSpPr>
          <a:spLocks/>
        </xdr:cNvSpPr>
      </xdr:nvSpPr>
      <xdr:spPr>
        <a:xfrm rot="5400000">
          <a:off x="6648450" y="0"/>
          <a:ext cx="0" cy="0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0</xdr:row>
      <xdr:rowOff>0</xdr:rowOff>
    </xdr:from>
    <xdr:to>
      <xdr:col>10</xdr:col>
      <xdr:colOff>552450</xdr:colOff>
      <xdr:row>0</xdr:row>
      <xdr:rowOff>0</xdr:rowOff>
    </xdr:to>
    <xdr:sp>
      <xdr:nvSpPr>
        <xdr:cNvPr id="29" name="AutoShape 36"/>
        <xdr:cNvSpPr>
          <a:spLocks/>
        </xdr:cNvSpPr>
      </xdr:nvSpPr>
      <xdr:spPr>
        <a:xfrm rot="5400000">
          <a:off x="6648450" y="0"/>
          <a:ext cx="0" cy="0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0</xdr:row>
      <xdr:rowOff>0</xdr:rowOff>
    </xdr:from>
    <xdr:to>
      <xdr:col>10</xdr:col>
      <xdr:colOff>552450</xdr:colOff>
      <xdr:row>0</xdr:row>
      <xdr:rowOff>0</xdr:rowOff>
    </xdr:to>
    <xdr:sp>
      <xdr:nvSpPr>
        <xdr:cNvPr id="30" name="AutoShape 37"/>
        <xdr:cNvSpPr>
          <a:spLocks/>
        </xdr:cNvSpPr>
      </xdr:nvSpPr>
      <xdr:spPr>
        <a:xfrm rot="5400000">
          <a:off x="6648450" y="0"/>
          <a:ext cx="0" cy="0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0</xdr:row>
      <xdr:rowOff>0</xdr:rowOff>
    </xdr:from>
    <xdr:to>
      <xdr:col>12</xdr:col>
      <xdr:colOff>552450</xdr:colOff>
      <xdr:row>0</xdr:row>
      <xdr:rowOff>0</xdr:rowOff>
    </xdr:to>
    <xdr:sp>
      <xdr:nvSpPr>
        <xdr:cNvPr id="31" name="AutoShape 38"/>
        <xdr:cNvSpPr>
          <a:spLocks/>
        </xdr:cNvSpPr>
      </xdr:nvSpPr>
      <xdr:spPr>
        <a:xfrm rot="5400000">
          <a:off x="7867650" y="0"/>
          <a:ext cx="0" cy="0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0</xdr:row>
      <xdr:rowOff>0</xdr:rowOff>
    </xdr:from>
    <xdr:to>
      <xdr:col>12</xdr:col>
      <xdr:colOff>552450</xdr:colOff>
      <xdr:row>0</xdr:row>
      <xdr:rowOff>0</xdr:rowOff>
    </xdr:to>
    <xdr:sp>
      <xdr:nvSpPr>
        <xdr:cNvPr id="32" name="AutoShape 39"/>
        <xdr:cNvSpPr>
          <a:spLocks/>
        </xdr:cNvSpPr>
      </xdr:nvSpPr>
      <xdr:spPr>
        <a:xfrm rot="5400000">
          <a:off x="7867650" y="0"/>
          <a:ext cx="0" cy="0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3" name="Line 41"/>
        <xdr:cNvSpPr>
          <a:spLocks/>
        </xdr:cNvSpPr>
      </xdr:nvSpPr>
      <xdr:spPr>
        <a:xfrm>
          <a:off x="5495925" y="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4" name="Line 42"/>
        <xdr:cNvSpPr>
          <a:spLocks/>
        </xdr:cNvSpPr>
      </xdr:nvSpPr>
      <xdr:spPr>
        <a:xfrm>
          <a:off x="7934325" y="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600075</xdr:colOff>
      <xdr:row>0</xdr:row>
      <xdr:rowOff>0</xdr:rowOff>
    </xdr:to>
    <xdr:sp>
      <xdr:nvSpPr>
        <xdr:cNvPr id="35" name="Line 43"/>
        <xdr:cNvSpPr>
          <a:spLocks/>
        </xdr:cNvSpPr>
      </xdr:nvSpPr>
      <xdr:spPr>
        <a:xfrm>
          <a:off x="5486400" y="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104775</xdr:colOff>
      <xdr:row>0</xdr:row>
      <xdr:rowOff>0</xdr:rowOff>
    </xdr:to>
    <xdr:sp>
      <xdr:nvSpPr>
        <xdr:cNvPr id="36" name="AutoShape 44"/>
        <xdr:cNvSpPr>
          <a:spLocks/>
        </xdr:cNvSpPr>
      </xdr:nvSpPr>
      <xdr:spPr>
        <a:xfrm rot="5400000">
          <a:off x="6200775" y="0"/>
          <a:ext cx="0" cy="0"/>
        </a:xfrm>
        <a:prstGeom prst="straightConnector1">
          <a:avLst>
            <a:gd name="adj1" fmla="val -3402939"/>
            <a:gd name="adj2" fmla="val -50004"/>
            <a:gd name="adj3" fmla="val -34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25</xdr:row>
      <xdr:rowOff>47625</xdr:rowOff>
    </xdr:from>
    <xdr:to>
      <xdr:col>7</xdr:col>
      <xdr:colOff>600075</xdr:colOff>
      <xdr:row>28</xdr:row>
      <xdr:rowOff>133350</xdr:rowOff>
    </xdr:to>
    <xdr:sp>
      <xdr:nvSpPr>
        <xdr:cNvPr id="37" name="Line 51"/>
        <xdr:cNvSpPr>
          <a:spLocks/>
        </xdr:cNvSpPr>
      </xdr:nvSpPr>
      <xdr:spPr>
        <a:xfrm flipH="1">
          <a:off x="4867275" y="40957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381000</xdr:colOff>
      <xdr:row>23</xdr:row>
      <xdr:rowOff>0</xdr:rowOff>
    </xdr:from>
    <xdr:ext cx="190500" cy="1304925"/>
    <xdr:sp>
      <xdr:nvSpPr>
        <xdr:cNvPr id="38" name="TextBox 52"/>
        <xdr:cNvSpPr txBox="1">
          <a:spLocks noChangeArrowheads="1"/>
        </xdr:cNvSpPr>
      </xdr:nvSpPr>
      <xdr:spPr>
        <a:xfrm>
          <a:off x="4648200" y="3724275"/>
          <a:ext cx="1905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PS control network</a:t>
          </a:r>
        </a:p>
      </xdr:txBody>
    </xdr:sp>
    <xdr:clientData/>
  </xdr:oneCellAnchor>
  <xdr:twoCellAnchor>
    <xdr:from>
      <xdr:col>12</xdr:col>
      <xdr:colOff>104775</xdr:colOff>
      <xdr:row>21</xdr:row>
      <xdr:rowOff>9525</xdr:rowOff>
    </xdr:from>
    <xdr:to>
      <xdr:col>12</xdr:col>
      <xdr:colOff>381000</xdr:colOff>
      <xdr:row>23</xdr:row>
      <xdr:rowOff>0</xdr:rowOff>
    </xdr:to>
    <xdr:sp>
      <xdr:nvSpPr>
        <xdr:cNvPr id="39" name="Line 53"/>
        <xdr:cNvSpPr>
          <a:spLocks/>
        </xdr:cNvSpPr>
      </xdr:nvSpPr>
      <xdr:spPr>
        <a:xfrm>
          <a:off x="7419975" y="3409950"/>
          <a:ext cx="276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333375</xdr:colOff>
      <xdr:row>23</xdr:row>
      <xdr:rowOff>19050</xdr:rowOff>
    </xdr:from>
    <xdr:ext cx="352425" cy="200025"/>
    <xdr:sp>
      <xdr:nvSpPr>
        <xdr:cNvPr id="40" name="TextBox 54"/>
        <xdr:cNvSpPr txBox="1">
          <a:spLocks noChangeArrowheads="1"/>
        </xdr:cNvSpPr>
      </xdr:nvSpPr>
      <xdr:spPr>
        <a:xfrm>
          <a:off x="7648575" y="37433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MPI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12</xdr:col>
      <xdr:colOff>19050</xdr:colOff>
      <xdr:row>7</xdr:row>
      <xdr:rowOff>133350</xdr:rowOff>
    </xdr:from>
    <xdr:ext cx="1047750" cy="180975"/>
    <xdr:sp>
      <xdr:nvSpPr>
        <xdr:cNvPr id="41" name="TextBox 55"/>
        <xdr:cNvSpPr txBox="1">
          <a:spLocks noChangeArrowheads="1"/>
        </xdr:cNvSpPr>
      </xdr:nvSpPr>
      <xdr:spPr>
        <a:xfrm>
          <a:off x="7334250" y="1276350"/>
          <a:ext cx="1047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PLC local BUS 
Local</a:t>
          </a:r>
        </a:p>
      </xdr:txBody>
    </xdr:sp>
    <xdr:clientData/>
  </xdr:oneCellAnchor>
  <xdr:twoCellAnchor>
    <xdr:from>
      <xdr:col>10</xdr:col>
      <xdr:colOff>180975</xdr:colOff>
      <xdr:row>8</xdr:row>
      <xdr:rowOff>142875</xdr:rowOff>
    </xdr:from>
    <xdr:to>
      <xdr:col>11</xdr:col>
      <xdr:colOff>600075</xdr:colOff>
      <xdr:row>12</xdr:row>
      <xdr:rowOff>133350</xdr:rowOff>
    </xdr:to>
    <xdr:sp>
      <xdr:nvSpPr>
        <xdr:cNvPr id="42" name="Line 56"/>
        <xdr:cNvSpPr>
          <a:spLocks/>
        </xdr:cNvSpPr>
      </xdr:nvSpPr>
      <xdr:spPr>
        <a:xfrm flipV="1">
          <a:off x="6276975" y="1447800"/>
          <a:ext cx="10287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4</xdr:row>
      <xdr:rowOff>0</xdr:rowOff>
    </xdr:from>
    <xdr:ext cx="942975" cy="457200"/>
    <xdr:sp>
      <xdr:nvSpPr>
        <xdr:cNvPr id="43" name="TextBox 57"/>
        <xdr:cNvSpPr txBox="1">
          <a:spLocks noChangeArrowheads="1"/>
        </xdr:cNvSpPr>
      </xdr:nvSpPr>
      <xdr:spPr>
        <a:xfrm>
          <a:off x="6715125" y="657225"/>
          <a:ext cx="942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}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3m max.</a:t>
          </a:r>
        </a:p>
      </xdr:txBody>
    </xdr:sp>
    <xdr:clientData/>
  </xdr:oneCellAnchor>
  <xdr:twoCellAnchor>
    <xdr:from>
      <xdr:col>8</xdr:col>
      <xdr:colOff>0</xdr:colOff>
      <xdr:row>27</xdr:row>
      <xdr:rowOff>0</xdr:rowOff>
    </xdr:from>
    <xdr:to>
      <xdr:col>8</xdr:col>
      <xdr:colOff>590550</xdr:colOff>
      <xdr:row>27</xdr:row>
      <xdr:rowOff>0</xdr:rowOff>
    </xdr:to>
    <xdr:sp>
      <xdr:nvSpPr>
        <xdr:cNvPr id="44" name="Line 58"/>
        <xdr:cNvSpPr>
          <a:spLocks/>
        </xdr:cNvSpPr>
      </xdr:nvSpPr>
      <xdr:spPr>
        <a:xfrm>
          <a:off x="4876800" y="43815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21</xdr:row>
      <xdr:rowOff>9525</xdr:rowOff>
    </xdr:from>
    <xdr:to>
      <xdr:col>10</xdr:col>
      <xdr:colOff>247650</xdr:colOff>
      <xdr:row>26</xdr:row>
      <xdr:rowOff>28575</xdr:rowOff>
    </xdr:to>
    <xdr:sp>
      <xdr:nvSpPr>
        <xdr:cNvPr id="45" name="AutoShape 59"/>
        <xdr:cNvSpPr>
          <a:spLocks/>
        </xdr:cNvSpPr>
      </xdr:nvSpPr>
      <xdr:spPr>
        <a:xfrm rot="16200000">
          <a:off x="6086475" y="3409950"/>
          <a:ext cx="257175" cy="828675"/>
        </a:xfrm>
        <a:prstGeom prst="bentConnector3">
          <a:avLst>
            <a:gd name="adj1" fmla="val -4"/>
            <a:gd name="adj2" fmla="val -5425925"/>
            <a:gd name="adj3" fmla="val -660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28</xdr:row>
      <xdr:rowOff>9525</xdr:rowOff>
    </xdr:from>
    <xdr:to>
      <xdr:col>10</xdr:col>
      <xdr:colOff>590550</xdr:colOff>
      <xdr:row>28</xdr:row>
      <xdr:rowOff>9525</xdr:rowOff>
    </xdr:to>
    <xdr:sp>
      <xdr:nvSpPr>
        <xdr:cNvPr id="46" name="AutoShape 60"/>
        <xdr:cNvSpPr>
          <a:spLocks/>
        </xdr:cNvSpPr>
      </xdr:nvSpPr>
      <xdr:spPr>
        <a:xfrm rot="10800000">
          <a:off x="6105525" y="4552950"/>
          <a:ext cx="581025" cy="0"/>
        </a:xfrm>
        <a:prstGeom prst="straightConnector1">
          <a:avLst>
            <a:gd name="adj1" fmla="val -1094263"/>
            <a:gd name="adj2" fmla="val -50004"/>
            <a:gd name="adj3" fmla="val -1094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47" name="Line 61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48" name="Line 62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49" name="Line 63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50" name="Line 64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51" name="Line 65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52" name="Line 66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53" name="Line 67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54" name="Line 75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55" name="Line 76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56" name="Line 77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57" name="Line 78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58" name="Line 79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59" name="Line 80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60" name="Line 81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1" name="Line 82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2" name="Line 83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3" name="Line 84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4" name="Line 85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5" name="Line 86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6" name="Line 87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88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28575</xdr:rowOff>
    </xdr:from>
    <xdr:to>
      <xdr:col>10</xdr:col>
      <xdr:colOff>85725</xdr:colOff>
      <xdr:row>25</xdr:row>
      <xdr:rowOff>28575</xdr:rowOff>
    </xdr:to>
    <xdr:sp>
      <xdr:nvSpPr>
        <xdr:cNvPr id="68" name="Line 89"/>
        <xdr:cNvSpPr>
          <a:spLocks/>
        </xdr:cNvSpPr>
      </xdr:nvSpPr>
      <xdr:spPr>
        <a:xfrm>
          <a:off x="6096000" y="4076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104775</xdr:rowOff>
    </xdr:from>
    <xdr:to>
      <xdr:col>10</xdr:col>
      <xdr:colOff>85725</xdr:colOff>
      <xdr:row>25</xdr:row>
      <xdr:rowOff>104775</xdr:rowOff>
    </xdr:to>
    <xdr:sp>
      <xdr:nvSpPr>
        <xdr:cNvPr id="69" name="Line 90"/>
        <xdr:cNvSpPr>
          <a:spLocks/>
        </xdr:cNvSpPr>
      </xdr:nvSpPr>
      <xdr:spPr>
        <a:xfrm>
          <a:off x="6096000" y="4152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76200</xdr:rowOff>
    </xdr:from>
    <xdr:to>
      <xdr:col>10</xdr:col>
      <xdr:colOff>85725</xdr:colOff>
      <xdr:row>26</xdr:row>
      <xdr:rowOff>76200</xdr:rowOff>
    </xdr:to>
    <xdr:sp>
      <xdr:nvSpPr>
        <xdr:cNvPr id="70" name="Line 91"/>
        <xdr:cNvSpPr>
          <a:spLocks/>
        </xdr:cNvSpPr>
      </xdr:nvSpPr>
      <xdr:spPr>
        <a:xfrm>
          <a:off x="6096000" y="4286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161925</xdr:rowOff>
    </xdr:from>
    <xdr:to>
      <xdr:col>10</xdr:col>
      <xdr:colOff>85725</xdr:colOff>
      <xdr:row>26</xdr:row>
      <xdr:rowOff>161925</xdr:rowOff>
    </xdr:to>
    <xdr:sp>
      <xdr:nvSpPr>
        <xdr:cNvPr id="71" name="Line 92"/>
        <xdr:cNvSpPr>
          <a:spLocks/>
        </xdr:cNvSpPr>
      </xdr:nvSpPr>
      <xdr:spPr>
        <a:xfrm>
          <a:off x="6096000" y="4371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76200</xdr:rowOff>
    </xdr:from>
    <xdr:to>
      <xdr:col>10</xdr:col>
      <xdr:colOff>85725</xdr:colOff>
      <xdr:row>27</xdr:row>
      <xdr:rowOff>76200</xdr:rowOff>
    </xdr:to>
    <xdr:sp>
      <xdr:nvSpPr>
        <xdr:cNvPr id="72" name="Line 93"/>
        <xdr:cNvSpPr>
          <a:spLocks/>
        </xdr:cNvSpPr>
      </xdr:nvSpPr>
      <xdr:spPr>
        <a:xfrm>
          <a:off x="6096000" y="4457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57150</xdr:rowOff>
    </xdr:from>
    <xdr:to>
      <xdr:col>10</xdr:col>
      <xdr:colOff>85725</xdr:colOff>
      <xdr:row>28</xdr:row>
      <xdr:rowOff>57150</xdr:rowOff>
    </xdr:to>
    <xdr:sp>
      <xdr:nvSpPr>
        <xdr:cNvPr id="73" name="Line 94"/>
        <xdr:cNvSpPr>
          <a:spLocks/>
        </xdr:cNvSpPr>
      </xdr:nvSpPr>
      <xdr:spPr>
        <a:xfrm>
          <a:off x="6096000" y="4600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142875</xdr:rowOff>
    </xdr:from>
    <xdr:to>
      <xdr:col>10</xdr:col>
      <xdr:colOff>85725</xdr:colOff>
      <xdr:row>28</xdr:row>
      <xdr:rowOff>142875</xdr:rowOff>
    </xdr:to>
    <xdr:sp>
      <xdr:nvSpPr>
        <xdr:cNvPr id="74" name="Line 95"/>
        <xdr:cNvSpPr>
          <a:spLocks/>
        </xdr:cNvSpPr>
      </xdr:nvSpPr>
      <xdr:spPr>
        <a:xfrm>
          <a:off x="6096000" y="4686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22</xdr:row>
      <xdr:rowOff>9525</xdr:rowOff>
    </xdr:from>
    <xdr:to>
      <xdr:col>14</xdr:col>
      <xdr:colOff>0</xdr:colOff>
      <xdr:row>22</xdr:row>
      <xdr:rowOff>9525</xdr:rowOff>
    </xdr:to>
    <xdr:sp>
      <xdr:nvSpPr>
        <xdr:cNvPr id="1" name="Line 11"/>
        <xdr:cNvSpPr>
          <a:spLocks/>
        </xdr:cNvSpPr>
      </xdr:nvSpPr>
      <xdr:spPr>
        <a:xfrm flipH="1">
          <a:off x="853440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76200</xdr:rowOff>
    </xdr:from>
    <xdr:to>
      <xdr:col>11</xdr:col>
      <xdr:colOff>409575</xdr:colOff>
      <xdr:row>10</xdr:row>
      <xdr:rowOff>76200</xdr:rowOff>
    </xdr:to>
    <xdr:sp>
      <xdr:nvSpPr>
        <xdr:cNvPr id="2" name="Line 15"/>
        <xdr:cNvSpPr>
          <a:spLocks/>
        </xdr:cNvSpPr>
      </xdr:nvSpPr>
      <xdr:spPr>
        <a:xfrm>
          <a:off x="6715125" y="16954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8</xdr:row>
      <xdr:rowOff>76200</xdr:rowOff>
    </xdr:from>
    <xdr:to>
      <xdr:col>12</xdr:col>
      <xdr:colOff>9525</xdr:colOff>
      <xdr:row>8</xdr:row>
      <xdr:rowOff>76200</xdr:rowOff>
    </xdr:to>
    <xdr:sp>
      <xdr:nvSpPr>
        <xdr:cNvPr id="3" name="Line 16"/>
        <xdr:cNvSpPr>
          <a:spLocks/>
        </xdr:cNvSpPr>
      </xdr:nvSpPr>
      <xdr:spPr>
        <a:xfrm flipH="1">
          <a:off x="7124700" y="1371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13</xdr:row>
      <xdr:rowOff>76200</xdr:rowOff>
    </xdr:from>
    <xdr:to>
      <xdr:col>12</xdr:col>
      <xdr:colOff>9525</xdr:colOff>
      <xdr:row>13</xdr:row>
      <xdr:rowOff>76200</xdr:rowOff>
    </xdr:to>
    <xdr:sp>
      <xdr:nvSpPr>
        <xdr:cNvPr id="4" name="Line 17"/>
        <xdr:cNvSpPr>
          <a:spLocks/>
        </xdr:cNvSpPr>
      </xdr:nvSpPr>
      <xdr:spPr>
        <a:xfrm flipH="1">
          <a:off x="7124700" y="21812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20</xdr:row>
      <xdr:rowOff>47625</xdr:rowOff>
    </xdr:from>
    <xdr:to>
      <xdr:col>8</xdr:col>
      <xdr:colOff>600075</xdr:colOff>
      <xdr:row>23</xdr:row>
      <xdr:rowOff>133350</xdr:rowOff>
    </xdr:to>
    <xdr:sp>
      <xdr:nvSpPr>
        <xdr:cNvPr id="5" name="Line 18"/>
        <xdr:cNvSpPr>
          <a:spLocks/>
        </xdr:cNvSpPr>
      </xdr:nvSpPr>
      <xdr:spPr>
        <a:xfrm flipH="1">
          <a:off x="5476875" y="32861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381000</xdr:colOff>
      <xdr:row>18</xdr:row>
      <xdr:rowOff>0</xdr:rowOff>
    </xdr:from>
    <xdr:ext cx="190500" cy="1304925"/>
    <xdr:sp>
      <xdr:nvSpPr>
        <xdr:cNvPr id="6" name="TextBox 19"/>
        <xdr:cNvSpPr txBox="1">
          <a:spLocks noChangeArrowheads="1"/>
        </xdr:cNvSpPr>
      </xdr:nvSpPr>
      <xdr:spPr>
        <a:xfrm>
          <a:off x="5257800" y="2914650"/>
          <a:ext cx="1905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PS control network</a:t>
          </a:r>
        </a:p>
      </xdr:txBody>
    </xdr:sp>
    <xdr:clientData/>
  </xdr:oneCellAnchor>
  <xdr:twoCellAnchor>
    <xdr:from>
      <xdr:col>9</xdr:col>
      <xdr:colOff>0</xdr:colOff>
      <xdr:row>22</xdr:row>
      <xdr:rowOff>0</xdr:rowOff>
    </xdr:from>
    <xdr:to>
      <xdr:col>9</xdr:col>
      <xdr:colOff>590550</xdr:colOff>
      <xdr:row>22</xdr:row>
      <xdr:rowOff>0</xdr:rowOff>
    </xdr:to>
    <xdr:sp>
      <xdr:nvSpPr>
        <xdr:cNvPr id="7" name="Line 22"/>
        <xdr:cNvSpPr>
          <a:spLocks/>
        </xdr:cNvSpPr>
      </xdr:nvSpPr>
      <xdr:spPr>
        <a:xfrm>
          <a:off x="5486400" y="3571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3</xdr:row>
      <xdr:rowOff>19050</xdr:rowOff>
    </xdr:from>
    <xdr:to>
      <xdr:col>11</xdr:col>
      <xdr:colOff>409575</xdr:colOff>
      <xdr:row>21</xdr:row>
      <xdr:rowOff>28575</xdr:rowOff>
    </xdr:to>
    <xdr:sp>
      <xdr:nvSpPr>
        <xdr:cNvPr id="8" name="AutoShape 23"/>
        <xdr:cNvSpPr>
          <a:spLocks/>
        </xdr:cNvSpPr>
      </xdr:nvSpPr>
      <xdr:spPr>
        <a:xfrm rot="16200000">
          <a:off x="6696075" y="504825"/>
          <a:ext cx="419100" cy="2924175"/>
        </a:xfrm>
        <a:prstGeom prst="bentConnector3">
          <a:avLst>
            <a:gd name="adj1" fmla="val -328"/>
            <a:gd name="adj2" fmla="val -818180"/>
            <a:gd name="adj3" fmla="val -208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23</xdr:row>
      <xdr:rowOff>9525</xdr:rowOff>
    </xdr:from>
    <xdr:to>
      <xdr:col>11</xdr:col>
      <xdr:colOff>590550</xdr:colOff>
      <xdr:row>23</xdr:row>
      <xdr:rowOff>9525</xdr:rowOff>
    </xdr:to>
    <xdr:sp>
      <xdr:nvSpPr>
        <xdr:cNvPr id="9" name="AutoShape 24"/>
        <xdr:cNvSpPr>
          <a:spLocks/>
        </xdr:cNvSpPr>
      </xdr:nvSpPr>
      <xdr:spPr>
        <a:xfrm rot="10800000">
          <a:off x="6715125" y="3743325"/>
          <a:ext cx="581025" cy="0"/>
        </a:xfrm>
        <a:prstGeom prst="straightConnector1">
          <a:avLst>
            <a:gd name="adj1" fmla="val -1094263"/>
            <a:gd name="adj2" fmla="val -50004"/>
            <a:gd name="adj3" fmla="val -1094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28575</xdr:rowOff>
    </xdr:from>
    <xdr:to>
      <xdr:col>11</xdr:col>
      <xdr:colOff>85725</xdr:colOff>
      <xdr:row>20</xdr:row>
      <xdr:rowOff>28575</xdr:rowOff>
    </xdr:to>
    <xdr:sp>
      <xdr:nvSpPr>
        <xdr:cNvPr id="10" name="Line 25"/>
        <xdr:cNvSpPr>
          <a:spLocks/>
        </xdr:cNvSpPr>
      </xdr:nvSpPr>
      <xdr:spPr>
        <a:xfrm>
          <a:off x="6705600" y="3267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104775</xdr:rowOff>
    </xdr:from>
    <xdr:to>
      <xdr:col>11</xdr:col>
      <xdr:colOff>85725</xdr:colOff>
      <xdr:row>20</xdr:row>
      <xdr:rowOff>104775</xdr:rowOff>
    </xdr:to>
    <xdr:sp>
      <xdr:nvSpPr>
        <xdr:cNvPr id="11" name="Line 26"/>
        <xdr:cNvSpPr>
          <a:spLocks/>
        </xdr:cNvSpPr>
      </xdr:nvSpPr>
      <xdr:spPr>
        <a:xfrm>
          <a:off x="6705600" y="33432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76200</xdr:rowOff>
    </xdr:from>
    <xdr:to>
      <xdr:col>11</xdr:col>
      <xdr:colOff>85725</xdr:colOff>
      <xdr:row>21</xdr:row>
      <xdr:rowOff>76200</xdr:rowOff>
    </xdr:to>
    <xdr:sp>
      <xdr:nvSpPr>
        <xdr:cNvPr id="12" name="Line 27"/>
        <xdr:cNvSpPr>
          <a:spLocks/>
        </xdr:cNvSpPr>
      </xdr:nvSpPr>
      <xdr:spPr>
        <a:xfrm>
          <a:off x="6705600" y="34766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161925</xdr:rowOff>
    </xdr:from>
    <xdr:to>
      <xdr:col>11</xdr:col>
      <xdr:colOff>85725</xdr:colOff>
      <xdr:row>21</xdr:row>
      <xdr:rowOff>161925</xdr:rowOff>
    </xdr:to>
    <xdr:sp>
      <xdr:nvSpPr>
        <xdr:cNvPr id="13" name="Line 28"/>
        <xdr:cNvSpPr>
          <a:spLocks/>
        </xdr:cNvSpPr>
      </xdr:nvSpPr>
      <xdr:spPr>
        <a:xfrm>
          <a:off x="6705600" y="3562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76200</xdr:rowOff>
    </xdr:from>
    <xdr:to>
      <xdr:col>11</xdr:col>
      <xdr:colOff>85725</xdr:colOff>
      <xdr:row>22</xdr:row>
      <xdr:rowOff>76200</xdr:rowOff>
    </xdr:to>
    <xdr:sp>
      <xdr:nvSpPr>
        <xdr:cNvPr id="14" name="Line 29"/>
        <xdr:cNvSpPr>
          <a:spLocks/>
        </xdr:cNvSpPr>
      </xdr:nvSpPr>
      <xdr:spPr>
        <a:xfrm>
          <a:off x="6705600" y="3648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57150</xdr:rowOff>
    </xdr:from>
    <xdr:to>
      <xdr:col>11</xdr:col>
      <xdr:colOff>85725</xdr:colOff>
      <xdr:row>23</xdr:row>
      <xdr:rowOff>57150</xdr:rowOff>
    </xdr:to>
    <xdr:sp>
      <xdr:nvSpPr>
        <xdr:cNvPr id="15" name="Line 30"/>
        <xdr:cNvSpPr>
          <a:spLocks/>
        </xdr:cNvSpPr>
      </xdr:nvSpPr>
      <xdr:spPr>
        <a:xfrm>
          <a:off x="6705600" y="37909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142875</xdr:rowOff>
    </xdr:from>
    <xdr:to>
      <xdr:col>11</xdr:col>
      <xdr:colOff>85725</xdr:colOff>
      <xdr:row>23</xdr:row>
      <xdr:rowOff>142875</xdr:rowOff>
    </xdr:to>
    <xdr:sp>
      <xdr:nvSpPr>
        <xdr:cNvPr id="16" name="Line 31"/>
        <xdr:cNvSpPr>
          <a:spLocks/>
        </xdr:cNvSpPr>
      </xdr:nvSpPr>
      <xdr:spPr>
        <a:xfrm>
          <a:off x="6705600" y="38766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2</xdr:row>
      <xdr:rowOff>0</xdr:rowOff>
    </xdr:from>
    <xdr:to>
      <xdr:col>3</xdr:col>
      <xdr:colOff>552450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 flipH="1">
          <a:off x="2381250" y="3238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5</xdr:row>
      <xdr:rowOff>0</xdr:rowOff>
    </xdr:from>
    <xdr:to>
      <xdr:col>3</xdr:col>
      <xdr:colOff>552450</xdr:colOff>
      <xdr:row>6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2381250" y="8096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7</xdr:row>
      <xdr:rowOff>0</xdr:rowOff>
    </xdr:from>
    <xdr:to>
      <xdr:col>3</xdr:col>
      <xdr:colOff>552450</xdr:colOff>
      <xdr:row>8</xdr:row>
      <xdr:rowOff>9525</xdr:rowOff>
    </xdr:to>
    <xdr:sp>
      <xdr:nvSpPr>
        <xdr:cNvPr id="3" name="Line 5"/>
        <xdr:cNvSpPr>
          <a:spLocks/>
        </xdr:cNvSpPr>
      </xdr:nvSpPr>
      <xdr:spPr>
        <a:xfrm flipH="1">
          <a:off x="2381250" y="11334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9</xdr:row>
      <xdr:rowOff>0</xdr:rowOff>
    </xdr:from>
    <xdr:to>
      <xdr:col>3</xdr:col>
      <xdr:colOff>552450</xdr:colOff>
      <xdr:row>10</xdr:row>
      <xdr:rowOff>9525</xdr:rowOff>
    </xdr:to>
    <xdr:sp>
      <xdr:nvSpPr>
        <xdr:cNvPr id="4" name="Line 6"/>
        <xdr:cNvSpPr>
          <a:spLocks/>
        </xdr:cNvSpPr>
      </xdr:nvSpPr>
      <xdr:spPr>
        <a:xfrm flipH="1">
          <a:off x="2381250" y="1457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66675</xdr:rowOff>
    </xdr:from>
    <xdr:to>
      <xdr:col>4</xdr:col>
      <xdr:colOff>600075</xdr:colOff>
      <xdr:row>2</xdr:row>
      <xdr:rowOff>0</xdr:rowOff>
    </xdr:to>
    <xdr:sp>
      <xdr:nvSpPr>
        <xdr:cNvPr id="5" name="AutoShape 7"/>
        <xdr:cNvSpPr>
          <a:spLocks/>
        </xdr:cNvSpPr>
      </xdr:nvSpPr>
      <xdr:spPr>
        <a:xfrm rot="10800000" flipV="1">
          <a:off x="2352675" y="66675"/>
          <a:ext cx="685800" cy="257175"/>
        </a:xfrm>
        <a:prstGeom prst="bentConnector3">
          <a:avLst>
            <a:gd name="adj1" fmla="val 101388"/>
            <a:gd name="adj2" fmla="val 214814"/>
            <a:gd name="adj3" fmla="val -443055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11</xdr:row>
      <xdr:rowOff>0</xdr:rowOff>
    </xdr:from>
    <xdr:to>
      <xdr:col>3</xdr:col>
      <xdr:colOff>542925</xdr:colOff>
      <xdr:row>11</xdr:row>
      <xdr:rowOff>152400</xdr:rowOff>
    </xdr:to>
    <xdr:sp>
      <xdr:nvSpPr>
        <xdr:cNvPr id="6" name="Line 8"/>
        <xdr:cNvSpPr>
          <a:spLocks/>
        </xdr:cNvSpPr>
      </xdr:nvSpPr>
      <xdr:spPr>
        <a:xfrm flipH="1">
          <a:off x="2371725" y="1781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15</xdr:row>
      <xdr:rowOff>76200</xdr:rowOff>
    </xdr:from>
    <xdr:to>
      <xdr:col>5</xdr:col>
      <xdr:colOff>0</xdr:colOff>
      <xdr:row>15</xdr:row>
      <xdr:rowOff>76200</xdr:rowOff>
    </xdr:to>
    <xdr:sp>
      <xdr:nvSpPr>
        <xdr:cNvPr id="7" name="Line 9"/>
        <xdr:cNvSpPr>
          <a:spLocks/>
        </xdr:cNvSpPr>
      </xdr:nvSpPr>
      <xdr:spPr>
        <a:xfrm flipH="1" flipV="1">
          <a:off x="2667000" y="25050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11</xdr:row>
      <xdr:rowOff>142875</xdr:rowOff>
    </xdr:from>
    <xdr:to>
      <xdr:col>4</xdr:col>
      <xdr:colOff>247650</xdr:colOff>
      <xdr:row>15</xdr:row>
      <xdr:rowOff>76200</xdr:rowOff>
    </xdr:to>
    <xdr:sp>
      <xdr:nvSpPr>
        <xdr:cNvPr id="8" name="AutoShape 10"/>
        <xdr:cNvSpPr>
          <a:spLocks/>
        </xdr:cNvSpPr>
      </xdr:nvSpPr>
      <xdr:spPr>
        <a:xfrm rot="16200000" flipH="1">
          <a:off x="2371725" y="1924050"/>
          <a:ext cx="314325" cy="581025"/>
        </a:xfrm>
        <a:prstGeom prst="bentConnector3">
          <a:avLst>
            <a:gd name="adj1" fmla="val 101583"/>
            <a:gd name="adj2" fmla="val 921212"/>
            <a:gd name="adj3" fmla="val -1004763"/>
          </a:avLst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7</xdr:col>
      <xdr:colOff>0</xdr:colOff>
      <xdr:row>15</xdr:row>
      <xdr:rowOff>66675</xdr:rowOff>
    </xdr:to>
    <xdr:sp>
      <xdr:nvSpPr>
        <xdr:cNvPr id="9" name="AutoShape 11"/>
        <xdr:cNvSpPr>
          <a:spLocks/>
        </xdr:cNvSpPr>
      </xdr:nvSpPr>
      <xdr:spPr>
        <a:xfrm>
          <a:off x="3657600" y="2495550"/>
          <a:ext cx="609600" cy="0"/>
        </a:xfrm>
        <a:prstGeom prst="straightConnector1">
          <a:avLst>
            <a:gd name="adj1" fmla="val -650000"/>
            <a:gd name="adj2" fmla="val -50004"/>
            <a:gd name="adj3" fmla="val -650000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123825</xdr:rowOff>
    </xdr:from>
    <xdr:to>
      <xdr:col>4</xdr:col>
      <xdr:colOff>523875</xdr:colOff>
      <xdr:row>7</xdr:row>
      <xdr:rowOff>66675</xdr:rowOff>
    </xdr:to>
    <xdr:sp>
      <xdr:nvSpPr>
        <xdr:cNvPr id="10" name="Line 13"/>
        <xdr:cNvSpPr>
          <a:spLocks/>
        </xdr:cNvSpPr>
      </xdr:nvSpPr>
      <xdr:spPr>
        <a:xfrm flipV="1">
          <a:off x="2457450" y="933450"/>
          <a:ext cx="5048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571500</xdr:colOff>
      <xdr:row>4</xdr:row>
      <xdr:rowOff>152400</xdr:rowOff>
    </xdr:from>
    <xdr:ext cx="581025" cy="190500"/>
    <xdr:sp>
      <xdr:nvSpPr>
        <xdr:cNvPr id="11" name="TextBox 14"/>
        <xdr:cNvSpPr txBox="1">
          <a:spLocks noChangeArrowheads="1"/>
        </xdr:cNvSpPr>
      </xdr:nvSpPr>
      <xdr:spPr>
        <a:xfrm>
          <a:off x="3009900" y="800100"/>
          <a:ext cx="581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profibus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6</xdr:col>
      <xdr:colOff>333375</xdr:colOff>
      <xdr:row>15</xdr:row>
      <xdr:rowOff>142875</xdr:rowOff>
    </xdr:from>
    <xdr:to>
      <xdr:col>6</xdr:col>
      <xdr:colOff>581025</xdr:colOff>
      <xdr:row>18</xdr:row>
      <xdr:rowOff>9525</xdr:rowOff>
    </xdr:to>
    <xdr:sp>
      <xdr:nvSpPr>
        <xdr:cNvPr id="12" name="Line 15"/>
        <xdr:cNvSpPr>
          <a:spLocks/>
        </xdr:cNvSpPr>
      </xdr:nvSpPr>
      <xdr:spPr>
        <a:xfrm>
          <a:off x="3990975" y="2571750"/>
          <a:ext cx="2476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590550</xdr:colOff>
      <xdr:row>18</xdr:row>
      <xdr:rowOff>47625</xdr:rowOff>
    </xdr:from>
    <xdr:ext cx="352425" cy="152400"/>
    <xdr:sp>
      <xdr:nvSpPr>
        <xdr:cNvPr id="13" name="TextBox 16"/>
        <xdr:cNvSpPr txBox="1">
          <a:spLocks noChangeArrowheads="1"/>
        </xdr:cNvSpPr>
      </xdr:nvSpPr>
      <xdr:spPr>
        <a:xfrm>
          <a:off x="4248150" y="29622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MPI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200025</xdr:colOff>
      <xdr:row>15</xdr:row>
      <xdr:rowOff>114300</xdr:rowOff>
    </xdr:from>
    <xdr:ext cx="1000125" cy="171450"/>
    <xdr:sp>
      <xdr:nvSpPr>
        <xdr:cNvPr id="14" name="TextBox 17"/>
        <xdr:cNvSpPr txBox="1">
          <a:spLocks noChangeArrowheads="1"/>
        </xdr:cNvSpPr>
      </xdr:nvSpPr>
      <xdr:spPr>
        <a:xfrm>
          <a:off x="809625" y="2543175"/>
          <a:ext cx="1000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optical PFB fiber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2</xdr:col>
      <xdr:colOff>514350</xdr:colOff>
      <xdr:row>13</xdr:row>
      <xdr:rowOff>133350</xdr:rowOff>
    </xdr:from>
    <xdr:to>
      <xdr:col>3</xdr:col>
      <xdr:colOff>466725</xdr:colOff>
      <xdr:row>15</xdr:row>
      <xdr:rowOff>114300</xdr:rowOff>
    </xdr:to>
    <xdr:sp>
      <xdr:nvSpPr>
        <xdr:cNvPr id="15" name="Line 18"/>
        <xdr:cNvSpPr>
          <a:spLocks/>
        </xdr:cNvSpPr>
      </xdr:nvSpPr>
      <xdr:spPr>
        <a:xfrm flipH="1">
          <a:off x="1733550" y="2238375"/>
          <a:ext cx="5619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133350</xdr:rowOff>
    </xdr:from>
    <xdr:to>
      <xdr:col>4</xdr:col>
      <xdr:colOff>542925</xdr:colOff>
      <xdr:row>5</xdr:row>
      <xdr:rowOff>38100</xdr:rowOff>
    </xdr:to>
    <xdr:sp>
      <xdr:nvSpPr>
        <xdr:cNvPr id="16" name="Line 19"/>
        <xdr:cNvSpPr>
          <a:spLocks/>
        </xdr:cNvSpPr>
      </xdr:nvSpPr>
      <xdr:spPr>
        <a:xfrm>
          <a:off x="2505075" y="133350"/>
          <a:ext cx="4762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22</xdr:row>
      <xdr:rowOff>28575</xdr:rowOff>
    </xdr:from>
    <xdr:to>
      <xdr:col>1</xdr:col>
      <xdr:colOff>447675</xdr:colOff>
      <xdr:row>25</xdr:row>
      <xdr:rowOff>114300</xdr:rowOff>
    </xdr:to>
    <xdr:sp>
      <xdr:nvSpPr>
        <xdr:cNvPr id="17" name="Line 20"/>
        <xdr:cNvSpPr>
          <a:spLocks/>
        </xdr:cNvSpPr>
      </xdr:nvSpPr>
      <xdr:spPr>
        <a:xfrm flipH="1">
          <a:off x="1057275" y="36290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228600</xdr:colOff>
      <xdr:row>19</xdr:row>
      <xdr:rowOff>142875</xdr:rowOff>
    </xdr:from>
    <xdr:ext cx="180975" cy="1304925"/>
    <xdr:sp>
      <xdr:nvSpPr>
        <xdr:cNvPr id="18" name="TextBox 21"/>
        <xdr:cNvSpPr txBox="1">
          <a:spLocks noChangeArrowheads="1"/>
        </xdr:cNvSpPr>
      </xdr:nvSpPr>
      <xdr:spPr>
        <a:xfrm>
          <a:off x="838200" y="3257550"/>
          <a:ext cx="1809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PS control network</a:t>
          </a:r>
        </a:p>
      </xdr:txBody>
    </xdr:sp>
    <xdr:clientData/>
  </xdr:oneCellAnchor>
  <xdr:twoCellAnchor>
    <xdr:from>
      <xdr:col>1</xdr:col>
      <xdr:colOff>457200</xdr:colOff>
      <xdr:row>24</xdr:row>
      <xdr:rowOff>104775</xdr:rowOff>
    </xdr:from>
    <xdr:to>
      <xdr:col>2</xdr:col>
      <xdr:colOff>590550</xdr:colOff>
      <xdr:row>24</xdr:row>
      <xdr:rowOff>104775</xdr:rowOff>
    </xdr:to>
    <xdr:sp>
      <xdr:nvSpPr>
        <xdr:cNvPr id="19" name="Line 22"/>
        <xdr:cNvSpPr>
          <a:spLocks/>
        </xdr:cNvSpPr>
      </xdr:nvSpPr>
      <xdr:spPr>
        <a:xfrm>
          <a:off x="1066800" y="40290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20" name="AutoShape 23"/>
        <xdr:cNvSpPr>
          <a:spLocks/>
        </xdr:cNvSpPr>
      </xdr:nvSpPr>
      <xdr:spPr>
        <a:xfrm rot="10800000">
          <a:off x="2438400" y="4410075"/>
          <a:ext cx="609600" cy="0"/>
        </a:xfrm>
        <a:prstGeom prst="straightConnector1">
          <a:avLst>
            <a:gd name="adj1" fmla="val -1150000"/>
            <a:gd name="adj2" fmla="val -50004"/>
            <a:gd name="adj3" fmla="val -11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152400</xdr:rowOff>
    </xdr:from>
    <xdr:to>
      <xdr:col>5</xdr:col>
      <xdr:colOff>457200</xdr:colOff>
      <xdr:row>25</xdr:row>
      <xdr:rowOff>38100</xdr:rowOff>
    </xdr:to>
    <xdr:sp>
      <xdr:nvSpPr>
        <xdr:cNvPr id="21" name="AutoShape 24"/>
        <xdr:cNvSpPr>
          <a:spLocks/>
        </xdr:cNvSpPr>
      </xdr:nvSpPr>
      <xdr:spPr>
        <a:xfrm rot="5400000">
          <a:off x="2438400" y="2581275"/>
          <a:ext cx="1066800" cy="1543050"/>
        </a:xfrm>
        <a:prstGeom prst="bentConnector3">
          <a:avLst>
            <a:gd name="adj1" fmla="val 99995"/>
            <a:gd name="adj2" fmla="val -241962"/>
            <a:gd name="adj3" fmla="val -227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552450</xdr:colOff>
      <xdr:row>27</xdr:row>
      <xdr:rowOff>0</xdr:rowOff>
    </xdr:to>
    <xdr:sp>
      <xdr:nvSpPr>
        <xdr:cNvPr id="22" name="Line 25"/>
        <xdr:cNvSpPr>
          <a:spLocks/>
        </xdr:cNvSpPr>
      </xdr:nvSpPr>
      <xdr:spPr>
        <a:xfrm>
          <a:off x="2905125" y="4410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38100</xdr:rowOff>
    </xdr:from>
    <xdr:to>
      <xdr:col>4</xdr:col>
      <xdr:colOff>85725</xdr:colOff>
      <xdr:row>24</xdr:row>
      <xdr:rowOff>38100</xdr:rowOff>
    </xdr:to>
    <xdr:sp>
      <xdr:nvSpPr>
        <xdr:cNvPr id="23" name="Line 26"/>
        <xdr:cNvSpPr>
          <a:spLocks/>
        </xdr:cNvSpPr>
      </xdr:nvSpPr>
      <xdr:spPr>
        <a:xfrm>
          <a:off x="2438400" y="3962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114300</xdr:rowOff>
    </xdr:from>
    <xdr:to>
      <xdr:col>4</xdr:col>
      <xdr:colOff>85725</xdr:colOff>
      <xdr:row>24</xdr:row>
      <xdr:rowOff>114300</xdr:rowOff>
    </xdr:to>
    <xdr:sp>
      <xdr:nvSpPr>
        <xdr:cNvPr id="24" name="Line 27"/>
        <xdr:cNvSpPr>
          <a:spLocks/>
        </xdr:cNvSpPr>
      </xdr:nvSpPr>
      <xdr:spPr>
        <a:xfrm>
          <a:off x="2438400" y="40386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85725</xdr:rowOff>
    </xdr:from>
    <xdr:to>
      <xdr:col>4</xdr:col>
      <xdr:colOff>85725</xdr:colOff>
      <xdr:row>25</xdr:row>
      <xdr:rowOff>85725</xdr:rowOff>
    </xdr:to>
    <xdr:sp>
      <xdr:nvSpPr>
        <xdr:cNvPr id="25" name="Line 28"/>
        <xdr:cNvSpPr>
          <a:spLocks/>
        </xdr:cNvSpPr>
      </xdr:nvSpPr>
      <xdr:spPr>
        <a:xfrm>
          <a:off x="2438400" y="41719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85725</xdr:colOff>
      <xdr:row>26</xdr:row>
      <xdr:rowOff>0</xdr:rowOff>
    </xdr:to>
    <xdr:sp>
      <xdr:nvSpPr>
        <xdr:cNvPr id="26" name="Line 29"/>
        <xdr:cNvSpPr>
          <a:spLocks/>
        </xdr:cNvSpPr>
      </xdr:nvSpPr>
      <xdr:spPr>
        <a:xfrm>
          <a:off x="2438400" y="42481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85725</xdr:rowOff>
    </xdr:from>
    <xdr:to>
      <xdr:col>4</xdr:col>
      <xdr:colOff>85725</xdr:colOff>
      <xdr:row>26</xdr:row>
      <xdr:rowOff>85725</xdr:rowOff>
    </xdr:to>
    <xdr:sp>
      <xdr:nvSpPr>
        <xdr:cNvPr id="27" name="Line 30"/>
        <xdr:cNvSpPr>
          <a:spLocks/>
        </xdr:cNvSpPr>
      </xdr:nvSpPr>
      <xdr:spPr>
        <a:xfrm>
          <a:off x="2438400" y="4333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66675</xdr:rowOff>
    </xdr:from>
    <xdr:to>
      <xdr:col>4</xdr:col>
      <xdr:colOff>85725</xdr:colOff>
      <xdr:row>27</xdr:row>
      <xdr:rowOff>66675</xdr:rowOff>
    </xdr:to>
    <xdr:sp>
      <xdr:nvSpPr>
        <xdr:cNvPr id="28" name="Line 31"/>
        <xdr:cNvSpPr>
          <a:spLocks/>
        </xdr:cNvSpPr>
      </xdr:nvSpPr>
      <xdr:spPr>
        <a:xfrm>
          <a:off x="2438400" y="44767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152400</xdr:rowOff>
    </xdr:from>
    <xdr:to>
      <xdr:col>4</xdr:col>
      <xdr:colOff>85725</xdr:colOff>
      <xdr:row>27</xdr:row>
      <xdr:rowOff>152400</xdr:rowOff>
    </xdr:to>
    <xdr:sp>
      <xdr:nvSpPr>
        <xdr:cNvPr id="29" name="Line 32"/>
        <xdr:cNvSpPr>
          <a:spLocks/>
        </xdr:cNvSpPr>
      </xdr:nvSpPr>
      <xdr:spPr>
        <a:xfrm>
          <a:off x="2438400" y="4562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11</xdr:row>
      <xdr:rowOff>0</xdr:rowOff>
    </xdr:from>
    <xdr:to>
      <xdr:col>5</xdr:col>
      <xdr:colOff>295275</xdr:colOff>
      <xdr:row>13</xdr:row>
      <xdr:rowOff>9525</xdr:rowOff>
    </xdr:to>
    <xdr:sp>
      <xdr:nvSpPr>
        <xdr:cNvPr id="30" name="AutoShape 33"/>
        <xdr:cNvSpPr>
          <a:spLocks/>
        </xdr:cNvSpPr>
      </xdr:nvSpPr>
      <xdr:spPr>
        <a:xfrm rot="16200000">
          <a:off x="3343275" y="1781175"/>
          <a:ext cx="0" cy="333375"/>
        </a:xfrm>
        <a:prstGeom prst="straightConnector1">
          <a:avLst>
            <a:gd name="adj1" fmla="val -1052856"/>
            <a:gd name="adj2" fmla="val -50004"/>
            <a:gd name="adj3" fmla="val -1052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10</xdr:row>
      <xdr:rowOff>57150</xdr:rowOff>
    </xdr:from>
    <xdr:to>
      <xdr:col>6</xdr:col>
      <xdr:colOff>304800</xdr:colOff>
      <xdr:row>12</xdr:row>
      <xdr:rowOff>28575</xdr:rowOff>
    </xdr:to>
    <xdr:sp>
      <xdr:nvSpPr>
        <xdr:cNvPr id="31" name="Line 34"/>
        <xdr:cNvSpPr>
          <a:spLocks/>
        </xdr:cNvSpPr>
      </xdr:nvSpPr>
      <xdr:spPr>
        <a:xfrm flipV="1">
          <a:off x="3419475" y="1676400"/>
          <a:ext cx="5429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352425</xdr:colOff>
      <xdr:row>9</xdr:row>
      <xdr:rowOff>104775</xdr:rowOff>
    </xdr:from>
    <xdr:ext cx="1266825" cy="171450"/>
    <xdr:sp>
      <xdr:nvSpPr>
        <xdr:cNvPr id="32" name="TextBox 35"/>
        <xdr:cNvSpPr txBox="1">
          <a:spLocks noChangeArrowheads="1"/>
        </xdr:cNvSpPr>
      </xdr:nvSpPr>
      <xdr:spPr>
        <a:xfrm>
          <a:off x="4010025" y="1562100"/>
          <a:ext cx="1266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PLC extension BUS</a:t>
          </a:r>
        </a:p>
      </xdr:txBody>
    </xdr:sp>
    <xdr:clientData/>
  </xdr:oneCellAnchor>
  <xdr:twoCellAnchor>
    <xdr:from>
      <xdr:col>1</xdr:col>
      <xdr:colOff>409575</xdr:colOff>
      <xdr:row>49</xdr:row>
      <xdr:rowOff>28575</xdr:rowOff>
    </xdr:from>
    <xdr:to>
      <xdr:col>1</xdr:col>
      <xdr:colOff>409575</xdr:colOff>
      <xdr:row>52</xdr:row>
      <xdr:rowOff>114300</xdr:rowOff>
    </xdr:to>
    <xdr:sp>
      <xdr:nvSpPr>
        <xdr:cNvPr id="33" name="Line 37"/>
        <xdr:cNvSpPr>
          <a:spLocks/>
        </xdr:cNvSpPr>
      </xdr:nvSpPr>
      <xdr:spPr>
        <a:xfrm flipH="1">
          <a:off x="1019175" y="80010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190500</xdr:colOff>
      <xdr:row>46</xdr:row>
      <xdr:rowOff>142875</xdr:rowOff>
    </xdr:from>
    <xdr:ext cx="180975" cy="1304925"/>
    <xdr:sp>
      <xdr:nvSpPr>
        <xdr:cNvPr id="34" name="TextBox 38"/>
        <xdr:cNvSpPr txBox="1">
          <a:spLocks noChangeArrowheads="1"/>
        </xdr:cNvSpPr>
      </xdr:nvSpPr>
      <xdr:spPr>
        <a:xfrm>
          <a:off x="800100" y="7629525"/>
          <a:ext cx="1809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PS control network</a:t>
          </a:r>
        </a:p>
      </xdr:txBody>
    </xdr:sp>
    <xdr:clientData/>
  </xdr:oneCellAnchor>
  <xdr:twoCellAnchor>
    <xdr:from>
      <xdr:col>1</xdr:col>
      <xdr:colOff>419100</xdr:colOff>
      <xdr:row>51</xdr:row>
      <xdr:rowOff>104775</xdr:rowOff>
    </xdr:from>
    <xdr:to>
      <xdr:col>2</xdr:col>
      <xdr:colOff>590550</xdr:colOff>
      <xdr:row>51</xdr:row>
      <xdr:rowOff>104775</xdr:rowOff>
    </xdr:to>
    <xdr:sp>
      <xdr:nvSpPr>
        <xdr:cNvPr id="35" name="Line 39"/>
        <xdr:cNvSpPr>
          <a:spLocks/>
        </xdr:cNvSpPr>
      </xdr:nvSpPr>
      <xdr:spPr>
        <a:xfrm>
          <a:off x="1028700" y="84010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36" name="AutoShape 40"/>
        <xdr:cNvSpPr>
          <a:spLocks/>
        </xdr:cNvSpPr>
      </xdr:nvSpPr>
      <xdr:spPr>
        <a:xfrm rot="10800000">
          <a:off x="2438400" y="8791575"/>
          <a:ext cx="609600" cy="0"/>
        </a:xfrm>
        <a:prstGeom prst="straightConnector1">
          <a:avLst>
            <a:gd name="adj1" fmla="val -1150000"/>
            <a:gd name="adj2" fmla="val -50004"/>
            <a:gd name="adj3" fmla="val -11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54</xdr:row>
      <xdr:rowOff>0</xdr:rowOff>
    </xdr:from>
    <xdr:to>
      <xdr:col>4</xdr:col>
      <xdr:colOff>552450</xdr:colOff>
      <xdr:row>54</xdr:row>
      <xdr:rowOff>0</xdr:rowOff>
    </xdr:to>
    <xdr:sp>
      <xdr:nvSpPr>
        <xdr:cNvPr id="37" name="Line 41"/>
        <xdr:cNvSpPr>
          <a:spLocks/>
        </xdr:cNvSpPr>
      </xdr:nvSpPr>
      <xdr:spPr>
        <a:xfrm>
          <a:off x="2905125" y="8791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38100</xdr:rowOff>
    </xdr:from>
    <xdr:to>
      <xdr:col>4</xdr:col>
      <xdr:colOff>85725</xdr:colOff>
      <xdr:row>51</xdr:row>
      <xdr:rowOff>38100</xdr:rowOff>
    </xdr:to>
    <xdr:sp>
      <xdr:nvSpPr>
        <xdr:cNvPr id="38" name="Line 42"/>
        <xdr:cNvSpPr>
          <a:spLocks/>
        </xdr:cNvSpPr>
      </xdr:nvSpPr>
      <xdr:spPr>
        <a:xfrm>
          <a:off x="2438400" y="8334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114300</xdr:rowOff>
    </xdr:from>
    <xdr:to>
      <xdr:col>4</xdr:col>
      <xdr:colOff>85725</xdr:colOff>
      <xdr:row>51</xdr:row>
      <xdr:rowOff>114300</xdr:rowOff>
    </xdr:to>
    <xdr:sp>
      <xdr:nvSpPr>
        <xdr:cNvPr id="39" name="Line 43"/>
        <xdr:cNvSpPr>
          <a:spLocks/>
        </xdr:cNvSpPr>
      </xdr:nvSpPr>
      <xdr:spPr>
        <a:xfrm>
          <a:off x="2438400" y="8410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85725</xdr:rowOff>
    </xdr:from>
    <xdr:to>
      <xdr:col>4</xdr:col>
      <xdr:colOff>85725</xdr:colOff>
      <xdr:row>52</xdr:row>
      <xdr:rowOff>85725</xdr:rowOff>
    </xdr:to>
    <xdr:sp>
      <xdr:nvSpPr>
        <xdr:cNvPr id="40" name="Line 44"/>
        <xdr:cNvSpPr>
          <a:spLocks/>
        </xdr:cNvSpPr>
      </xdr:nvSpPr>
      <xdr:spPr>
        <a:xfrm>
          <a:off x="2438400" y="85439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41" name="Line 45"/>
        <xdr:cNvSpPr>
          <a:spLocks/>
        </xdr:cNvSpPr>
      </xdr:nvSpPr>
      <xdr:spPr>
        <a:xfrm>
          <a:off x="2438400" y="86296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85725</xdr:rowOff>
    </xdr:from>
    <xdr:to>
      <xdr:col>4</xdr:col>
      <xdr:colOff>85725</xdr:colOff>
      <xdr:row>53</xdr:row>
      <xdr:rowOff>85725</xdr:rowOff>
    </xdr:to>
    <xdr:sp>
      <xdr:nvSpPr>
        <xdr:cNvPr id="42" name="Line 46"/>
        <xdr:cNvSpPr>
          <a:spLocks/>
        </xdr:cNvSpPr>
      </xdr:nvSpPr>
      <xdr:spPr>
        <a:xfrm>
          <a:off x="2438400" y="871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66675</xdr:rowOff>
    </xdr:from>
    <xdr:to>
      <xdr:col>4</xdr:col>
      <xdr:colOff>85725</xdr:colOff>
      <xdr:row>54</xdr:row>
      <xdr:rowOff>66675</xdr:rowOff>
    </xdr:to>
    <xdr:sp>
      <xdr:nvSpPr>
        <xdr:cNvPr id="43" name="Line 47"/>
        <xdr:cNvSpPr>
          <a:spLocks/>
        </xdr:cNvSpPr>
      </xdr:nvSpPr>
      <xdr:spPr>
        <a:xfrm>
          <a:off x="2438400" y="885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152400</xdr:rowOff>
    </xdr:from>
    <xdr:to>
      <xdr:col>4</xdr:col>
      <xdr:colOff>85725</xdr:colOff>
      <xdr:row>54</xdr:row>
      <xdr:rowOff>152400</xdr:rowOff>
    </xdr:to>
    <xdr:sp>
      <xdr:nvSpPr>
        <xdr:cNvPr id="44" name="Line 48"/>
        <xdr:cNvSpPr>
          <a:spLocks/>
        </xdr:cNvSpPr>
      </xdr:nvSpPr>
      <xdr:spPr>
        <a:xfrm>
          <a:off x="2438400" y="8943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5</xdr:row>
      <xdr:rowOff>38100</xdr:rowOff>
    </xdr:from>
    <xdr:ext cx="285750" cy="2847975"/>
    <xdr:sp>
      <xdr:nvSpPr>
        <xdr:cNvPr id="45" name="TextBox 49"/>
        <xdr:cNvSpPr txBox="1">
          <a:spLocks noChangeArrowheads="1"/>
        </xdr:cNvSpPr>
      </xdr:nvSpPr>
      <xdr:spPr>
        <a:xfrm>
          <a:off x="19050" y="847725"/>
          <a:ext cx="285750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Industrial Components layout</a:t>
          </a:r>
        </a:p>
      </xdr:txBody>
    </xdr:sp>
    <xdr:clientData/>
  </xdr:oneCellAnchor>
  <xdr:oneCellAnchor>
    <xdr:from>
      <xdr:col>0</xdr:col>
      <xdr:colOff>19050</xdr:colOff>
      <xdr:row>39</xdr:row>
      <xdr:rowOff>104775</xdr:rowOff>
    </xdr:from>
    <xdr:ext cx="285750" cy="1933575"/>
    <xdr:sp>
      <xdr:nvSpPr>
        <xdr:cNvPr id="46" name="TextBox 50"/>
        <xdr:cNvSpPr txBox="1">
          <a:spLocks noChangeArrowheads="1"/>
        </xdr:cNvSpPr>
      </xdr:nvSpPr>
      <xdr:spPr>
        <a:xfrm>
          <a:off x="19050" y="6457950"/>
          <a:ext cx="2857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Standard VME layout</a:t>
          </a:r>
        </a:p>
      </xdr:txBody>
    </xdr:sp>
    <xdr:clientData/>
  </xdr:oneCellAnchor>
  <xdr:twoCellAnchor>
    <xdr:from>
      <xdr:col>5</xdr:col>
      <xdr:colOff>47625</xdr:colOff>
      <xdr:row>49</xdr:row>
      <xdr:rowOff>28575</xdr:rowOff>
    </xdr:from>
    <xdr:to>
      <xdr:col>5</xdr:col>
      <xdr:colOff>47625</xdr:colOff>
      <xdr:row>53</xdr:row>
      <xdr:rowOff>0</xdr:rowOff>
    </xdr:to>
    <xdr:sp>
      <xdr:nvSpPr>
        <xdr:cNvPr id="47" name="Line 51"/>
        <xdr:cNvSpPr>
          <a:spLocks/>
        </xdr:cNvSpPr>
      </xdr:nvSpPr>
      <xdr:spPr>
        <a:xfrm flipH="1">
          <a:off x="3095625" y="80010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47</xdr:row>
      <xdr:rowOff>19050</xdr:rowOff>
    </xdr:from>
    <xdr:to>
      <xdr:col>5</xdr:col>
      <xdr:colOff>323850</xdr:colOff>
      <xdr:row>53</xdr:row>
      <xdr:rowOff>0</xdr:rowOff>
    </xdr:to>
    <xdr:sp>
      <xdr:nvSpPr>
        <xdr:cNvPr id="48" name="Line 52"/>
        <xdr:cNvSpPr>
          <a:spLocks/>
        </xdr:cNvSpPr>
      </xdr:nvSpPr>
      <xdr:spPr>
        <a:xfrm flipH="1">
          <a:off x="3371850" y="76676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9525</xdr:rowOff>
    </xdr:from>
    <xdr:to>
      <xdr:col>6</xdr:col>
      <xdr:colOff>0</xdr:colOff>
      <xdr:row>53</xdr:row>
      <xdr:rowOff>0</xdr:rowOff>
    </xdr:to>
    <xdr:sp>
      <xdr:nvSpPr>
        <xdr:cNvPr id="49" name="Line 53"/>
        <xdr:cNvSpPr>
          <a:spLocks/>
        </xdr:cNvSpPr>
      </xdr:nvSpPr>
      <xdr:spPr>
        <a:xfrm>
          <a:off x="3657600" y="733425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43</xdr:row>
      <xdr:rowOff>9525</xdr:rowOff>
    </xdr:from>
    <xdr:to>
      <xdr:col>6</xdr:col>
      <xdr:colOff>295275</xdr:colOff>
      <xdr:row>53</xdr:row>
      <xdr:rowOff>0</xdr:rowOff>
    </xdr:to>
    <xdr:sp>
      <xdr:nvSpPr>
        <xdr:cNvPr id="50" name="Line 54"/>
        <xdr:cNvSpPr>
          <a:spLocks/>
        </xdr:cNvSpPr>
      </xdr:nvSpPr>
      <xdr:spPr>
        <a:xfrm flipH="1">
          <a:off x="3952875" y="701040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40</xdr:row>
      <xdr:rowOff>142875</xdr:rowOff>
    </xdr:from>
    <xdr:to>
      <xdr:col>6</xdr:col>
      <xdr:colOff>561975</xdr:colOff>
      <xdr:row>53</xdr:row>
      <xdr:rowOff>0</xdr:rowOff>
    </xdr:to>
    <xdr:sp>
      <xdr:nvSpPr>
        <xdr:cNvPr id="51" name="Line 55"/>
        <xdr:cNvSpPr>
          <a:spLocks/>
        </xdr:cNvSpPr>
      </xdr:nvSpPr>
      <xdr:spPr>
        <a:xfrm flipH="1">
          <a:off x="4219575" y="6657975"/>
          <a:ext cx="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41</xdr:row>
      <xdr:rowOff>133350</xdr:rowOff>
    </xdr:from>
    <xdr:ext cx="409575" cy="171450"/>
    <xdr:sp>
      <xdr:nvSpPr>
        <xdr:cNvPr id="52" name="TextBox 58"/>
        <xdr:cNvSpPr txBox="1">
          <a:spLocks noChangeArrowheads="1"/>
        </xdr:cNvSpPr>
      </xdr:nvSpPr>
      <xdr:spPr>
        <a:xfrm>
          <a:off x="3743325" y="6810375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GPIB</a:t>
          </a:r>
        </a:p>
      </xdr:txBody>
    </xdr:sp>
    <xdr:clientData/>
  </xdr:oneCellAnchor>
  <xdr:oneCellAnchor>
    <xdr:from>
      <xdr:col>4</xdr:col>
      <xdr:colOff>590550</xdr:colOff>
      <xdr:row>45</xdr:row>
      <xdr:rowOff>114300</xdr:rowOff>
    </xdr:from>
    <xdr:ext cx="676275" cy="190500"/>
    <xdr:sp>
      <xdr:nvSpPr>
        <xdr:cNvPr id="53" name="TextBox 59"/>
        <xdr:cNvSpPr txBox="1">
          <a:spLocks noChangeArrowheads="1"/>
        </xdr:cNvSpPr>
      </xdr:nvSpPr>
      <xdr:spPr>
        <a:xfrm>
          <a:off x="3028950" y="7439025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MIL1553</a:t>
          </a:r>
        </a:p>
      </xdr:txBody>
    </xdr:sp>
    <xdr:clientData/>
  </xdr:oneCellAnchor>
  <xdr:oneCellAnchor>
    <xdr:from>
      <xdr:col>5</xdr:col>
      <xdr:colOff>390525</xdr:colOff>
      <xdr:row>43</xdr:row>
      <xdr:rowOff>123825</xdr:rowOff>
    </xdr:from>
    <xdr:ext cx="428625" cy="171450"/>
    <xdr:sp>
      <xdr:nvSpPr>
        <xdr:cNvPr id="54" name="TextBox 60"/>
        <xdr:cNvSpPr txBox="1">
          <a:spLocks noChangeArrowheads="1"/>
        </xdr:cNvSpPr>
      </xdr:nvSpPr>
      <xdr:spPr>
        <a:xfrm>
          <a:off x="3438525" y="712470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RSxxx</a:t>
          </a:r>
        </a:p>
      </xdr:txBody>
    </xdr:sp>
    <xdr:clientData/>
  </xdr:oneCellAnchor>
  <xdr:oneCellAnchor>
    <xdr:from>
      <xdr:col>4</xdr:col>
      <xdr:colOff>476250</xdr:colOff>
      <xdr:row>47</xdr:row>
      <xdr:rowOff>104775</xdr:rowOff>
    </xdr:from>
    <xdr:ext cx="371475" cy="180975"/>
    <xdr:sp>
      <xdr:nvSpPr>
        <xdr:cNvPr id="55" name="TextBox 62"/>
        <xdr:cNvSpPr txBox="1">
          <a:spLocks noChangeArrowheads="1"/>
        </xdr:cNvSpPr>
      </xdr:nvSpPr>
      <xdr:spPr>
        <a:xfrm>
          <a:off x="2914650" y="77533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TG8</a:t>
          </a:r>
        </a:p>
      </xdr:txBody>
    </xdr:sp>
    <xdr:clientData/>
  </xdr:oneCellAnchor>
  <xdr:oneCellAnchor>
    <xdr:from>
      <xdr:col>6</xdr:col>
      <xdr:colOff>85725</xdr:colOff>
      <xdr:row>39</xdr:row>
      <xdr:rowOff>85725</xdr:rowOff>
    </xdr:from>
    <xdr:ext cx="1304925" cy="180975"/>
    <xdr:sp>
      <xdr:nvSpPr>
        <xdr:cNvPr id="56" name="TextBox 63"/>
        <xdr:cNvSpPr txBox="1">
          <a:spLocks noChangeArrowheads="1"/>
        </xdr:cNvSpPr>
      </xdr:nvSpPr>
      <xdr:spPr>
        <a:xfrm>
          <a:off x="3743325" y="6438900"/>
          <a:ext cx="1304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Analog&amp;Digital I/O</a:t>
          </a:r>
        </a:p>
      </xdr:txBody>
    </xdr:sp>
    <xdr:clientData/>
  </xdr:oneCellAnchor>
  <xdr:twoCellAnchor>
    <xdr:from>
      <xdr:col>5</xdr:col>
      <xdr:colOff>323850</xdr:colOff>
      <xdr:row>37</xdr:row>
      <xdr:rowOff>9525</xdr:rowOff>
    </xdr:from>
    <xdr:to>
      <xdr:col>5</xdr:col>
      <xdr:colOff>323850</xdr:colOff>
      <xdr:row>45</xdr:row>
      <xdr:rowOff>76200</xdr:rowOff>
    </xdr:to>
    <xdr:sp>
      <xdr:nvSpPr>
        <xdr:cNvPr id="57" name="Line 65"/>
        <xdr:cNvSpPr>
          <a:spLocks/>
        </xdr:cNvSpPr>
      </xdr:nvSpPr>
      <xdr:spPr>
        <a:xfrm>
          <a:off x="3371850" y="603885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H22" sqref="H22"/>
    </sheetView>
  </sheetViews>
  <sheetFormatPr defaultColWidth="9.140625" defaultRowHeight="12.75"/>
  <cols>
    <col min="7" max="7" width="9.140625" style="61" customWidth="1"/>
  </cols>
  <sheetData>
    <row r="1" ht="12.75">
      <c r="K1" s="1" t="s">
        <v>217</v>
      </c>
    </row>
    <row r="2" spans="1:12" s="67" customFormat="1" ht="12.75">
      <c r="A2" s="67" t="s">
        <v>0</v>
      </c>
      <c r="G2" s="67" t="s">
        <v>28</v>
      </c>
      <c r="J2" s="76">
        <v>36965</v>
      </c>
      <c r="K2" s="76">
        <v>37026</v>
      </c>
      <c r="L2" s="76">
        <v>37151</v>
      </c>
    </row>
    <row r="4" spans="1:12" ht="12.75">
      <c r="A4" t="str">
        <f>'Tape Station'!A1</f>
        <v>Tape Station</v>
      </c>
      <c r="G4" s="61">
        <f>'Tape Station'!E7</f>
        <v>15000</v>
      </c>
      <c r="L4">
        <f>'Tape Station'!F7</f>
        <v>15000</v>
      </c>
    </row>
    <row r="5" spans="1:10" ht="12.75">
      <c r="A5" t="str">
        <f>'faraday Cups'!A1</f>
        <v>Faraday Cups</v>
      </c>
      <c r="G5" s="61">
        <f>'faraday Cups'!E8</f>
        <v>16000</v>
      </c>
      <c r="J5">
        <f>'faraday Cups'!F8</f>
        <v>16000</v>
      </c>
    </row>
    <row r="6" spans="1:12" ht="12.75">
      <c r="A6" t="str">
        <f>'Target-Ion src &amp; Trafo  '!A1</f>
        <v>Target/ Ion source Power Supplies and Transformer system</v>
      </c>
      <c r="G6" s="61">
        <f>'Target-Ion src &amp; Trafo  '!E22</f>
        <v>36483</v>
      </c>
      <c r="K6">
        <f>'Target-Ion src &amp; Trafo  '!F22</f>
        <v>18241.5</v>
      </c>
      <c r="L6">
        <f>'Target-Ion src &amp; Trafo  '!G22</f>
        <v>18241.5</v>
      </c>
    </row>
    <row r="7" spans="1:11" ht="12.75">
      <c r="A7" t="str">
        <f>'Gas system'!A1</f>
        <v>Gas system</v>
      </c>
      <c r="G7" s="61">
        <f>'Gas system'!F19</f>
        <v>6293.25</v>
      </c>
      <c r="K7">
        <f>'Gas system'!G19</f>
        <v>6293.25</v>
      </c>
    </row>
    <row r="8" spans="1:12" ht="12.75">
      <c r="A8" t="str">
        <f>'Beam Elements'!A1</f>
        <v>Beam Elements Power Supplies</v>
      </c>
      <c r="G8" s="61">
        <f>'Beam Elements'!E19</f>
        <v>125931</v>
      </c>
      <c r="J8">
        <f>'Beam Elements'!F19</f>
        <v>14286</v>
      </c>
      <c r="L8">
        <f>'Beam Elements'!G19</f>
        <v>111645</v>
      </c>
    </row>
    <row r="9" spans="1:10" ht="12.75">
      <c r="A9" t="str">
        <f>'HRS &amp; GPS Magnets'!A1</f>
        <v>HRS and GPS Magnet control</v>
      </c>
      <c r="G9" s="61">
        <f>'HRS &amp; GPS Magnets'!E11</f>
        <v>34610</v>
      </c>
      <c r="J9">
        <f>'HRS &amp; GPS Magnets'!F11</f>
        <v>34610</v>
      </c>
    </row>
    <row r="10" spans="1:11" ht="12.75">
      <c r="A10" t="str">
        <f>'Vacuum &amp; Stepping Motors'!A1</f>
        <v>Vacuum and Stepping Motors</v>
      </c>
      <c r="G10" s="61">
        <f>'Vacuum &amp; Stepping Motors'!E8</f>
        <v>8257.5</v>
      </c>
      <c r="K10">
        <f>'Vacuum &amp; Stepping Motors'!F8</f>
        <v>8257.5</v>
      </c>
    </row>
    <row r="11" spans="1:10" ht="12.75">
      <c r="A11" t="str">
        <f>'High Voltage'!A1</f>
        <v>High Voltage</v>
      </c>
      <c r="G11" s="61">
        <f>'High Voltage'!E15</f>
        <v>19000</v>
      </c>
      <c r="J11">
        <f>'High Voltage'!F15</f>
        <v>19000</v>
      </c>
    </row>
    <row r="12" spans="1:12" ht="12.75">
      <c r="A12" t="str">
        <f>'Beam Instrumentation'!A1</f>
        <v>Beam Instrumentation</v>
      </c>
      <c r="G12" s="61">
        <f>'Beam Instrumentation'!E7</f>
        <v>0</v>
      </c>
      <c r="L12">
        <f>'Beam Instrumentation'!F7</f>
        <v>0</v>
      </c>
    </row>
    <row r="13" spans="1:12" ht="12.75">
      <c r="A13" s="3" t="str">
        <f>Laboratory!A1</f>
        <v>Laboratory configuration</v>
      </c>
      <c r="B13" s="3"/>
      <c r="C13" s="3"/>
      <c r="G13" s="61">
        <f>Laboratory!E31</f>
        <v>32369.25</v>
      </c>
      <c r="L13">
        <f>Laboratory!F31</f>
        <v>32369.25</v>
      </c>
    </row>
    <row r="15" spans="4:12" ht="12.75">
      <c r="D15" s="1" t="s">
        <v>29</v>
      </c>
      <c r="G15" s="61">
        <f>SUM(G4:G13)</f>
        <v>293944</v>
      </c>
      <c r="J15">
        <f>SUM(J4:J13)</f>
        <v>83896</v>
      </c>
      <c r="K15">
        <f>SUM(K4:K13)</f>
        <v>32792.25</v>
      </c>
      <c r="L15">
        <f>SUM(L4:L13)</f>
        <v>177255.75</v>
      </c>
    </row>
    <row r="22" ht="12.75">
      <c r="A22" s="1" t="s">
        <v>204</v>
      </c>
    </row>
    <row r="23" ht="12.75">
      <c r="A23" t="s">
        <v>205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E11" sqref="E11"/>
    </sheetView>
  </sheetViews>
  <sheetFormatPr defaultColWidth="9.140625" defaultRowHeight="12.75"/>
  <cols>
    <col min="2" max="2" width="16.140625" style="0" customWidth="1"/>
    <col min="14" max="16384" width="9.140625" style="9" customWidth="1"/>
  </cols>
  <sheetData>
    <row r="1" spans="1:13" s="72" customFormat="1" ht="12.75">
      <c r="A1" s="1" t="s">
        <v>24</v>
      </c>
      <c r="B1" s="1"/>
      <c r="C1" s="1"/>
      <c r="D1" s="1"/>
      <c r="E1" s="1"/>
      <c r="F1" s="1"/>
      <c r="G1" s="1"/>
      <c r="H1" s="1"/>
      <c r="I1" t="s">
        <v>203</v>
      </c>
      <c r="J1" s="47"/>
      <c r="K1" s="1"/>
      <c r="L1" s="1"/>
      <c r="M1" s="1"/>
    </row>
    <row r="2" spans="9:10" ht="12.75">
      <c r="I2" t="s">
        <v>212</v>
      </c>
      <c r="J2" s="45"/>
    </row>
    <row r="3" spans="1:13" s="75" customFormat="1" ht="12.75">
      <c r="A3" s="67" t="s">
        <v>17</v>
      </c>
      <c r="B3" s="67"/>
      <c r="C3" s="67" t="s">
        <v>18</v>
      </c>
      <c r="D3" s="67"/>
      <c r="E3" s="67" t="s">
        <v>3</v>
      </c>
      <c r="F3" s="67" t="s">
        <v>201</v>
      </c>
      <c r="G3" s="67" t="s">
        <v>202</v>
      </c>
      <c r="H3" s="67"/>
      <c r="I3" s="67"/>
      <c r="J3" s="67"/>
      <c r="K3" s="67"/>
      <c r="L3" s="67"/>
      <c r="M3" s="67"/>
    </row>
    <row r="5" spans="1:13" s="7" customFormat="1" ht="12.75">
      <c r="A5" s="4" t="str">
        <f>VME!B3</f>
        <v>DSC</v>
      </c>
      <c r="B5" s="4"/>
      <c r="C5" s="4">
        <v>2</v>
      </c>
      <c r="D5" s="4"/>
      <c r="E5" s="4">
        <f>VME!F3*C5</f>
        <v>30000</v>
      </c>
      <c r="F5" s="4">
        <f>C5</f>
        <v>2</v>
      </c>
      <c r="G5" s="4"/>
      <c r="H5" s="4"/>
      <c r="I5" s="35" t="s">
        <v>208</v>
      </c>
      <c r="J5" s="4"/>
      <c r="K5" s="4"/>
      <c r="L5" s="4"/>
      <c r="M5" s="4"/>
    </row>
    <row r="6" spans="1:13" s="7" customFormat="1" ht="12.75">
      <c r="A6" s="4" t="str">
        <f>VME!B5</f>
        <v>BC 1553</v>
      </c>
      <c r="B6" s="4"/>
      <c r="C6" s="4">
        <v>2</v>
      </c>
      <c r="D6" s="4"/>
      <c r="E6" s="4">
        <f>VME!F5*C6</f>
        <v>1200</v>
      </c>
      <c r="F6" s="4">
        <f>C6</f>
        <v>2</v>
      </c>
      <c r="G6" s="4"/>
      <c r="H6" s="4"/>
      <c r="I6" s="46" t="s">
        <v>209</v>
      </c>
      <c r="J6" s="4"/>
      <c r="K6" s="4"/>
      <c r="L6" s="4"/>
      <c r="M6" s="4"/>
    </row>
    <row r="7" spans="1:13" s="7" customFormat="1" ht="12.75">
      <c r="A7" s="4" t="str">
        <f>VME!B9</f>
        <v>VIPC610 (IP motherboard)</v>
      </c>
      <c r="B7" s="4"/>
      <c r="C7" s="4">
        <v>2</v>
      </c>
      <c r="D7" s="4"/>
      <c r="E7" s="4">
        <f>VME!F9*C7</f>
        <v>1200</v>
      </c>
      <c r="F7" s="4">
        <f>C7</f>
        <v>2</v>
      </c>
      <c r="G7" s="4"/>
      <c r="H7" s="4"/>
      <c r="I7" s="4"/>
      <c r="J7" s="4"/>
      <c r="K7" s="4"/>
      <c r="L7" s="4"/>
      <c r="M7" s="4"/>
    </row>
    <row r="8" spans="1:13" s="7" customFormat="1" ht="12.75">
      <c r="A8" s="4" t="str">
        <f>VME!B19</f>
        <v>IP-OCTAL 422</v>
      </c>
      <c r="B8" s="4"/>
      <c r="C8" s="4">
        <v>2</v>
      </c>
      <c r="D8" s="4"/>
      <c r="E8" s="4">
        <f>VME!F19*C8</f>
        <v>800</v>
      </c>
      <c r="F8" s="4">
        <f>C8</f>
        <v>2</v>
      </c>
      <c r="G8" s="4"/>
      <c r="H8" s="4"/>
      <c r="I8" s="4"/>
      <c r="J8" s="4"/>
      <c r="K8" s="4"/>
      <c r="L8" s="4"/>
      <c r="M8" s="4"/>
    </row>
    <row r="9" spans="1:6" ht="12.75">
      <c r="A9" t="str">
        <f>VME!B21</f>
        <v>LDM 422S</v>
      </c>
      <c r="C9">
        <v>3</v>
      </c>
      <c r="E9" s="4">
        <f>VME!F21*C9</f>
        <v>1410</v>
      </c>
      <c r="F9" s="4">
        <f>C9</f>
        <v>3</v>
      </c>
    </row>
    <row r="11" spans="4:6" ht="12.75">
      <c r="D11" s="1" t="s">
        <v>19</v>
      </c>
      <c r="E11">
        <f>SUM(E5:E9)</f>
        <v>34610</v>
      </c>
      <c r="F11">
        <f>E11</f>
        <v>34610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E8" sqref="E8"/>
    </sheetView>
  </sheetViews>
  <sheetFormatPr defaultColWidth="9.140625" defaultRowHeight="12.75"/>
  <cols>
    <col min="15" max="16384" width="9.140625" style="7" customWidth="1"/>
  </cols>
  <sheetData>
    <row r="1" spans="1:14" s="10" customFormat="1" ht="12.75">
      <c r="A1" s="1" t="s">
        <v>25</v>
      </c>
      <c r="B1" s="1"/>
      <c r="C1" s="1"/>
      <c r="D1" s="1"/>
      <c r="E1" s="1"/>
      <c r="F1" s="1"/>
      <c r="G1" s="1"/>
      <c r="H1" s="1"/>
      <c r="I1" t="s">
        <v>213</v>
      </c>
      <c r="J1" s="47"/>
      <c r="L1" s="1"/>
      <c r="M1" s="1"/>
      <c r="N1" s="1"/>
    </row>
    <row r="2" spans="9:10" ht="12.75">
      <c r="I2" t="s">
        <v>212</v>
      </c>
      <c r="J2" s="45"/>
    </row>
    <row r="3" spans="1:14" s="70" customFormat="1" ht="12.75">
      <c r="A3" s="67" t="s">
        <v>17</v>
      </c>
      <c r="B3" s="67"/>
      <c r="C3" s="67" t="s">
        <v>18</v>
      </c>
      <c r="D3" s="67"/>
      <c r="E3" s="67" t="s">
        <v>3</v>
      </c>
      <c r="F3" s="67" t="s">
        <v>201</v>
      </c>
      <c r="G3" s="67" t="s">
        <v>202</v>
      </c>
      <c r="H3" s="67"/>
      <c r="I3" s="67"/>
      <c r="J3" s="67"/>
      <c r="L3" s="67"/>
      <c r="M3" s="67"/>
      <c r="N3" s="67"/>
    </row>
    <row r="5" spans="1:6" ht="12.75">
      <c r="A5" t="str">
        <f>VME!B3</f>
        <v>DSC</v>
      </c>
      <c r="C5">
        <v>0</v>
      </c>
      <c r="E5">
        <f>VME!F3*C5</f>
        <v>0</v>
      </c>
      <c r="F5">
        <f>C5</f>
        <v>0</v>
      </c>
    </row>
    <row r="6" spans="1:6" ht="12.75">
      <c r="A6" t="str">
        <f>IndComp!B10</f>
        <v>CP1430-TCP</v>
      </c>
      <c r="C6">
        <v>3</v>
      </c>
      <c r="E6">
        <f>IndComp!H10*C6</f>
        <v>8257.5</v>
      </c>
      <c r="F6">
        <f>C6</f>
        <v>3</v>
      </c>
    </row>
    <row r="7" spans="13:14" ht="12.75" customHeight="1">
      <c r="M7" s="90" t="s">
        <v>164</v>
      </c>
      <c r="N7" s="91"/>
    </row>
    <row r="8" spans="4:14" ht="12.75">
      <c r="D8" s="1" t="s">
        <v>19</v>
      </c>
      <c r="E8">
        <f>SUM(E5:E7)</f>
        <v>8257.5</v>
      </c>
      <c r="F8">
        <f>E8</f>
        <v>8257.5</v>
      </c>
      <c r="M8" s="92"/>
      <c r="N8" s="93"/>
    </row>
    <row r="9" spans="10:14" ht="12.75" customHeight="1">
      <c r="J9" s="96" t="s">
        <v>163</v>
      </c>
      <c r="K9" s="97"/>
      <c r="M9" s="94" t="s">
        <v>180</v>
      </c>
      <c r="N9" s="95"/>
    </row>
    <row r="10" spans="10:11" ht="12.75" customHeight="1">
      <c r="J10" s="98"/>
      <c r="K10" s="99"/>
    </row>
    <row r="11" spans="10:11" ht="12.75">
      <c r="J11" s="94" t="s">
        <v>183</v>
      </c>
      <c r="K11" s="95"/>
    </row>
    <row r="12" spans="13:14" ht="12.75" customHeight="1">
      <c r="M12" s="90" t="s">
        <v>165</v>
      </c>
      <c r="N12" s="91"/>
    </row>
    <row r="13" spans="13:14" ht="12.75">
      <c r="M13" s="92"/>
      <c r="N13" s="93"/>
    </row>
    <row r="14" spans="6:14" ht="12.75" customHeight="1">
      <c r="F14" s="47"/>
      <c r="M14" s="94" t="s">
        <v>180</v>
      </c>
      <c r="N14" s="95"/>
    </row>
    <row r="15" ht="12.75">
      <c r="F15" s="45"/>
    </row>
    <row r="16" ht="12.75">
      <c r="F16" s="67"/>
    </row>
    <row r="18" spans="8:14" ht="12.75">
      <c r="H18" s="4"/>
      <c r="I18" s="4"/>
      <c r="J18" s="4"/>
      <c r="K18" s="4"/>
      <c r="L18" s="4"/>
      <c r="M18" s="4"/>
      <c r="N18" s="7"/>
    </row>
    <row r="19" spans="8:14" ht="12.75">
      <c r="H19" s="4"/>
      <c r="I19" s="4"/>
      <c r="J19" s="4"/>
      <c r="K19" s="4"/>
      <c r="L19" s="4"/>
      <c r="M19" s="4"/>
      <c r="N19" s="4"/>
    </row>
    <row r="20" spans="8:14" ht="12.75">
      <c r="H20" s="4"/>
      <c r="I20" s="4"/>
      <c r="J20" s="4"/>
      <c r="K20" s="4"/>
      <c r="L20" s="4"/>
      <c r="M20" s="4"/>
      <c r="N20" s="4"/>
    </row>
    <row r="21" spans="8:14" ht="12.75" customHeight="1">
      <c r="H21" s="4"/>
      <c r="I21" s="4"/>
      <c r="J21" s="4"/>
      <c r="K21" s="77" t="s">
        <v>166</v>
      </c>
      <c r="L21" s="4"/>
      <c r="M21" s="4"/>
      <c r="N21" s="4"/>
    </row>
    <row r="22" spans="8:14" ht="13.5" thickBot="1">
      <c r="H22" s="4"/>
      <c r="I22" s="4"/>
      <c r="J22" s="4"/>
      <c r="K22" s="78"/>
      <c r="L22" s="4"/>
      <c r="M22" s="4"/>
      <c r="N22" s="4"/>
    </row>
    <row r="23" spans="8:14" ht="12.75">
      <c r="H23" s="4"/>
      <c r="I23" s="4"/>
      <c r="J23" s="4"/>
      <c r="K23" s="78"/>
      <c r="L23" s="4"/>
      <c r="M23" s="84" t="s">
        <v>154</v>
      </c>
      <c r="N23" s="85"/>
    </row>
    <row r="24" spans="8:14" ht="13.5" thickBot="1">
      <c r="H24" s="4"/>
      <c r="I24" s="4"/>
      <c r="J24" s="4"/>
      <c r="K24" s="79"/>
      <c r="L24" s="4"/>
      <c r="M24" s="86"/>
      <c r="N24" s="87"/>
    </row>
    <row r="25" spans="8:14" ht="12.75">
      <c r="H25" s="4"/>
      <c r="I25" s="4"/>
      <c r="J25" s="4"/>
      <c r="K25" s="4"/>
      <c r="L25" s="4"/>
      <c r="M25" s="4"/>
      <c r="N25" s="4"/>
    </row>
    <row r="26" spans="8:14" ht="12.75">
      <c r="H26" s="4"/>
      <c r="I26" s="4"/>
      <c r="J26" s="4"/>
      <c r="K26" s="4"/>
      <c r="L26" s="4"/>
      <c r="M26" s="4"/>
      <c r="N26" s="4"/>
    </row>
  </sheetData>
  <mergeCells count="8">
    <mergeCell ref="M14:N14"/>
    <mergeCell ref="K21:K24"/>
    <mergeCell ref="M23:N24"/>
    <mergeCell ref="M7:N8"/>
    <mergeCell ref="M12:N13"/>
    <mergeCell ref="J11:K11"/>
    <mergeCell ref="M9:N9"/>
    <mergeCell ref="J9:K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F15" sqref="F15"/>
    </sheetView>
  </sheetViews>
  <sheetFormatPr defaultColWidth="9.140625" defaultRowHeight="12.75"/>
  <cols>
    <col min="2" max="2" width="16.57421875" style="0" customWidth="1"/>
    <col min="14" max="16384" width="9.140625" style="7" customWidth="1"/>
  </cols>
  <sheetData>
    <row r="1" spans="1:13" s="10" customFormat="1" ht="12.75">
      <c r="A1" s="1" t="s">
        <v>26</v>
      </c>
      <c r="B1" s="1"/>
      <c r="C1" s="1"/>
      <c r="D1" s="1"/>
      <c r="E1" s="1"/>
      <c r="F1" s="1"/>
      <c r="G1" s="1"/>
      <c r="H1" s="1"/>
      <c r="I1" t="s">
        <v>203</v>
      </c>
      <c r="J1" s="47"/>
      <c r="K1" s="1"/>
      <c r="L1" s="1"/>
      <c r="M1" s="1"/>
    </row>
    <row r="2" spans="9:10" ht="12.75">
      <c r="I2" t="s">
        <v>212</v>
      </c>
      <c r="J2" s="45"/>
    </row>
    <row r="3" spans="1:13" s="70" customFormat="1" ht="12.75">
      <c r="A3" s="67" t="s">
        <v>17</v>
      </c>
      <c r="B3" s="67"/>
      <c r="C3" s="67" t="s">
        <v>18</v>
      </c>
      <c r="D3" s="67"/>
      <c r="E3" s="67" t="s">
        <v>3</v>
      </c>
      <c r="F3" s="67" t="s">
        <v>201</v>
      </c>
      <c r="G3" s="67" t="s">
        <v>202</v>
      </c>
      <c r="H3" s="67"/>
      <c r="I3" s="67"/>
      <c r="J3" s="67"/>
      <c r="K3" s="67"/>
      <c r="L3" s="67"/>
      <c r="M3" s="67"/>
    </row>
    <row r="5" spans="1:13" ht="12.75">
      <c r="A5" s="4" t="str">
        <f>VME!B3</f>
        <v>DSC</v>
      </c>
      <c r="B5" s="4"/>
      <c r="C5" s="4">
        <v>1</v>
      </c>
      <c r="D5" s="4"/>
      <c r="E5" s="4">
        <f>VME!F3*C5</f>
        <v>15000</v>
      </c>
      <c r="F5" s="4">
        <f>C5</f>
        <v>1</v>
      </c>
      <c r="G5" s="4"/>
      <c r="H5" s="4"/>
      <c r="I5" s="35" t="s">
        <v>210</v>
      </c>
      <c r="J5" s="4"/>
      <c r="K5" s="4"/>
      <c r="L5" s="4"/>
      <c r="M5" s="4"/>
    </row>
    <row r="6" spans="1:13" ht="12.75">
      <c r="A6" s="4" t="str">
        <f>VME!B7</f>
        <v>TSVME404</v>
      </c>
      <c r="B6" s="4"/>
      <c r="C6" s="4">
        <v>2</v>
      </c>
      <c r="D6" s="4"/>
      <c r="E6" s="4">
        <f>VME!F7*C6</f>
        <v>2000</v>
      </c>
      <c r="F6" s="4">
        <f aca="true" t="shared" si="0" ref="F6:F13">C6</f>
        <v>2</v>
      </c>
      <c r="G6" s="4"/>
      <c r="H6" s="4"/>
      <c r="I6" s="4"/>
      <c r="J6" s="4"/>
      <c r="K6" s="4"/>
      <c r="L6" s="4"/>
      <c r="M6" s="4"/>
    </row>
    <row r="7" spans="1:13" ht="12.75">
      <c r="A7" s="4" t="str">
        <f>VME!B9</f>
        <v>VIPC610 (IP motherboard)</v>
      </c>
      <c r="B7" s="4"/>
      <c r="C7" s="4">
        <v>1</v>
      </c>
      <c r="D7" s="4"/>
      <c r="E7" s="4">
        <f>VME!F9*C7</f>
        <v>600</v>
      </c>
      <c r="F7" s="4">
        <f t="shared" si="0"/>
        <v>1</v>
      </c>
      <c r="G7" s="4"/>
      <c r="H7" s="4"/>
      <c r="I7" s="4"/>
      <c r="J7" s="4"/>
      <c r="K7" s="4"/>
      <c r="L7" s="4"/>
      <c r="M7" s="4"/>
    </row>
    <row r="8" spans="1:13" ht="12.75">
      <c r="A8" s="4" t="str">
        <f>VME!B10</f>
        <v>VMODIO (I/O motherboard)</v>
      </c>
      <c r="B8" s="4"/>
      <c r="C8" s="4">
        <v>2</v>
      </c>
      <c r="D8" s="4"/>
      <c r="E8" s="4">
        <f>VME!F10*C8</f>
        <v>1000</v>
      </c>
      <c r="F8" s="4">
        <f t="shared" si="0"/>
        <v>2</v>
      </c>
      <c r="G8" s="4"/>
      <c r="H8" s="4"/>
      <c r="I8" s="4"/>
      <c r="J8" s="4"/>
      <c r="K8" s="4"/>
      <c r="L8" s="4"/>
      <c r="M8" s="4"/>
    </row>
    <row r="9" spans="1:13" ht="12.75">
      <c r="A9" s="4" t="str">
        <f>VME!B18</f>
        <v>IP-OCTAL 232</v>
      </c>
      <c r="B9" s="4"/>
      <c r="C9" s="4">
        <v>1</v>
      </c>
      <c r="D9" s="4"/>
      <c r="E9" s="4">
        <f>VME!F18*C9</f>
        <v>400</v>
      </c>
      <c r="F9" s="4">
        <f t="shared" si="0"/>
        <v>1</v>
      </c>
      <c r="G9" s="4"/>
      <c r="H9" s="4"/>
      <c r="I9" s="4"/>
      <c r="J9" s="4"/>
      <c r="K9" s="4"/>
      <c r="L9" s="4"/>
      <c r="M9" s="4"/>
    </row>
    <row r="10" spans="1:13" ht="12" customHeight="1">
      <c r="A10" s="4" t="str">
        <f>VME!B12</f>
        <v>VMODBE20</v>
      </c>
      <c r="B10" s="4"/>
      <c r="C10" s="4">
        <v>0</v>
      </c>
      <c r="D10" s="4"/>
      <c r="E10" s="4">
        <f>VME!F12*C10</f>
        <v>0</v>
      </c>
      <c r="F10" s="4">
        <f t="shared" si="0"/>
        <v>0</v>
      </c>
      <c r="G10" s="4"/>
      <c r="H10" s="45" t="s">
        <v>216</v>
      </c>
      <c r="I10" s="4"/>
      <c r="J10" s="4"/>
      <c r="K10" s="4"/>
      <c r="L10" s="4"/>
      <c r="M10" s="4"/>
    </row>
    <row r="11" spans="1:13" ht="12.75">
      <c r="A11" s="4" t="str">
        <f>VME!B13</f>
        <v>VMODBA20</v>
      </c>
      <c r="B11" s="4"/>
      <c r="C11" s="4">
        <v>0</v>
      </c>
      <c r="D11" s="4"/>
      <c r="E11" s="4">
        <f>VME!F13*C11</f>
        <v>0</v>
      </c>
      <c r="F11" s="4">
        <f t="shared" si="0"/>
        <v>0</v>
      </c>
      <c r="G11" s="4"/>
      <c r="H11" s="45" t="s">
        <v>216</v>
      </c>
      <c r="I11" s="4"/>
      <c r="J11" s="4"/>
      <c r="K11" s="4"/>
      <c r="L11" s="4"/>
      <c r="M11" s="4"/>
    </row>
    <row r="12" spans="1:13" ht="12.75">
      <c r="A12" s="4" t="str">
        <f>VME!B14</f>
        <v>VMOD8E8</v>
      </c>
      <c r="B12" s="4"/>
      <c r="C12" s="4">
        <v>0</v>
      </c>
      <c r="D12" s="4"/>
      <c r="E12" s="4">
        <f>VME!F14*C12</f>
        <v>0</v>
      </c>
      <c r="F12" s="4">
        <f t="shared" si="0"/>
        <v>0</v>
      </c>
      <c r="G12" s="4"/>
      <c r="H12" s="45" t="s">
        <v>216</v>
      </c>
      <c r="I12" s="4"/>
      <c r="J12" s="4"/>
      <c r="K12" s="4"/>
      <c r="L12" s="4"/>
      <c r="M12" s="4"/>
    </row>
    <row r="13" spans="1:13" ht="12.75">
      <c r="A13" s="4" t="str">
        <f>VME!B15</f>
        <v>VMOD8A4</v>
      </c>
      <c r="B13" s="4"/>
      <c r="C13" s="4">
        <v>0</v>
      </c>
      <c r="D13" s="4"/>
      <c r="E13" s="4">
        <f>VME!F15*C13</f>
        <v>0</v>
      </c>
      <c r="F13" s="4">
        <f t="shared" si="0"/>
        <v>0</v>
      </c>
      <c r="G13" s="4"/>
      <c r="H13" s="45" t="s">
        <v>216</v>
      </c>
      <c r="I13" s="4"/>
      <c r="J13" s="4"/>
      <c r="K13" s="4"/>
      <c r="L13" s="4"/>
      <c r="M13" s="4"/>
    </row>
    <row r="15" spans="4:6" ht="12.75">
      <c r="D15" s="1" t="s">
        <v>19</v>
      </c>
      <c r="E15">
        <f>SUM(E5:E13)</f>
        <v>19000</v>
      </c>
      <c r="F15">
        <f>E15</f>
        <v>19000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E7" sqref="E7"/>
    </sheetView>
  </sheetViews>
  <sheetFormatPr defaultColWidth="9.140625" defaultRowHeight="12.75"/>
  <cols>
    <col min="15" max="16384" width="9.140625" style="4" customWidth="1"/>
  </cols>
  <sheetData>
    <row r="1" spans="1:14" s="6" customFormat="1" ht="12.75">
      <c r="A1" s="1" t="s">
        <v>27</v>
      </c>
      <c r="B1" s="1"/>
      <c r="C1" s="1"/>
      <c r="D1" s="1"/>
      <c r="E1" s="1"/>
      <c r="F1" s="1"/>
      <c r="G1" s="1"/>
      <c r="H1" s="1"/>
      <c r="I1" t="s">
        <v>211</v>
      </c>
      <c r="J1" s="47"/>
      <c r="K1" s="1"/>
      <c r="L1" s="1"/>
      <c r="M1" s="1"/>
      <c r="N1" s="1"/>
    </row>
    <row r="2" spans="9:10" ht="12.75">
      <c r="I2" t="s">
        <v>212</v>
      </c>
      <c r="J2" s="45"/>
    </row>
    <row r="3" spans="1:14" s="71" customFormat="1" ht="12.75">
      <c r="A3" s="67" t="s">
        <v>17</v>
      </c>
      <c r="B3" s="67"/>
      <c r="C3" s="67" t="s">
        <v>18</v>
      </c>
      <c r="D3" s="67"/>
      <c r="E3" s="67" t="s">
        <v>3</v>
      </c>
      <c r="F3" s="67" t="s">
        <v>201</v>
      </c>
      <c r="G3" s="67" t="s">
        <v>202</v>
      </c>
      <c r="H3" s="67"/>
      <c r="I3" s="67"/>
      <c r="J3" s="67"/>
      <c r="K3" s="67"/>
      <c r="L3" s="67"/>
      <c r="M3" s="67"/>
      <c r="N3" s="67"/>
    </row>
    <row r="5" spans="1:14" ht="12.75">
      <c r="A5" s="4" t="str">
        <f>VME!B3</f>
        <v>DSC</v>
      </c>
      <c r="B5" s="4"/>
      <c r="C5" s="4">
        <v>0</v>
      </c>
      <c r="D5" s="4"/>
      <c r="E5" s="4">
        <f>VME!F3*C5</f>
        <v>0</v>
      </c>
      <c r="F5" s="4">
        <f>C5</f>
        <v>0</v>
      </c>
      <c r="G5" s="4"/>
      <c r="H5" s="4"/>
      <c r="I5" s="4"/>
      <c r="J5" s="4"/>
      <c r="K5" s="4"/>
      <c r="L5" s="4"/>
      <c r="M5" s="4"/>
      <c r="N5" s="4"/>
    </row>
    <row r="7" spans="4:6" ht="12.75">
      <c r="D7" s="1" t="s">
        <v>19</v>
      </c>
      <c r="E7">
        <f>SUM(E5:E5)</f>
        <v>0</v>
      </c>
      <c r="F7">
        <f>E7</f>
        <v>0</v>
      </c>
    </row>
    <row r="10" ht="12.75">
      <c r="A10" s="1" t="s">
        <v>21</v>
      </c>
    </row>
    <row r="11" ht="12.75">
      <c r="A11" t="s">
        <v>22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I12" sqref="I12"/>
    </sheetView>
  </sheetViews>
  <sheetFormatPr defaultColWidth="9.140625" defaultRowHeight="12.75"/>
  <sheetData>
    <row r="1" spans="2:8" ht="12.75">
      <c r="B1" s="7"/>
      <c r="C1" s="7"/>
      <c r="D1" s="7"/>
      <c r="F1" s="104" t="s">
        <v>135</v>
      </c>
      <c r="G1" s="7"/>
      <c r="H1" s="4"/>
    </row>
    <row r="2" spans="1:8" ht="12.75">
      <c r="A2" s="4"/>
      <c r="B2" s="7"/>
      <c r="C2" s="7"/>
      <c r="D2" s="7"/>
      <c r="E2" s="7"/>
      <c r="F2" s="7"/>
      <c r="G2" s="7"/>
      <c r="H2" s="4"/>
    </row>
    <row r="3" spans="1:8" ht="12.75">
      <c r="A3" s="4"/>
      <c r="B3" s="7"/>
      <c r="C3" s="7"/>
      <c r="D3" s="33" t="s">
        <v>136</v>
      </c>
      <c r="E3" s="7"/>
      <c r="F3" s="7"/>
      <c r="G3" s="7"/>
      <c r="H3" s="4"/>
    </row>
    <row r="4" spans="1:8" ht="12.75">
      <c r="A4" s="4"/>
      <c r="B4" s="7"/>
      <c r="C4" s="7"/>
      <c r="D4" s="7"/>
      <c r="E4" s="7"/>
      <c r="F4" s="7"/>
      <c r="G4" s="7"/>
      <c r="H4" s="4"/>
    </row>
    <row r="5" spans="1:8" ht="12.75">
      <c r="A5" s="4"/>
      <c r="B5" s="7"/>
      <c r="C5" s="7"/>
      <c r="D5" s="33" t="s">
        <v>136</v>
      </c>
      <c r="E5" s="7"/>
      <c r="F5" s="7"/>
      <c r="G5" s="7"/>
      <c r="H5" s="4"/>
    </row>
    <row r="6" spans="1:8" ht="12.75">
      <c r="A6" s="4"/>
      <c r="B6" s="7"/>
      <c r="C6" s="7"/>
      <c r="D6" s="7"/>
      <c r="E6" s="7"/>
      <c r="F6" s="7"/>
      <c r="G6" s="7"/>
      <c r="H6" s="4"/>
    </row>
    <row r="7" spans="1:8" ht="12.75">
      <c r="A7" s="4"/>
      <c r="B7" s="7"/>
      <c r="C7" s="7"/>
      <c r="D7" s="33" t="s">
        <v>136</v>
      </c>
      <c r="E7" s="7"/>
      <c r="F7" s="7"/>
      <c r="G7" s="7"/>
      <c r="H7" s="4"/>
    </row>
    <row r="8" spans="1:8" ht="12.75">
      <c r="A8" s="4"/>
      <c r="B8" s="7"/>
      <c r="C8" s="7"/>
      <c r="D8" s="7"/>
      <c r="E8" s="7"/>
      <c r="F8" s="7"/>
      <c r="G8" s="7"/>
      <c r="H8" s="4"/>
    </row>
    <row r="9" spans="1:8" ht="12.75">
      <c r="A9" s="4"/>
      <c r="B9" s="7"/>
      <c r="C9" s="7"/>
      <c r="D9" s="33" t="s">
        <v>136</v>
      </c>
      <c r="E9" s="7"/>
      <c r="F9" s="7"/>
      <c r="G9" s="7"/>
      <c r="H9" s="4"/>
    </row>
    <row r="10" spans="1:7" ht="12.75">
      <c r="A10" s="4"/>
      <c r="B10" s="7"/>
      <c r="C10" s="7"/>
      <c r="D10" s="7"/>
      <c r="E10" s="7"/>
      <c r="F10" s="7"/>
      <c r="G10" s="7"/>
    </row>
    <row r="11" spans="2:7" ht="12.75">
      <c r="B11" s="7"/>
      <c r="C11" s="7"/>
      <c r="D11" s="33" t="s">
        <v>136</v>
      </c>
      <c r="E11" s="7"/>
      <c r="F11" s="33" t="s">
        <v>197</v>
      </c>
      <c r="G11" s="7"/>
    </row>
    <row r="12" spans="2:7" ht="12.75">
      <c r="B12" s="7"/>
      <c r="C12" s="7"/>
      <c r="D12" s="7"/>
      <c r="E12" s="7"/>
      <c r="F12" s="7"/>
      <c r="G12" s="7"/>
    </row>
    <row r="13" spans="2:7" ht="12.75">
      <c r="B13" s="7"/>
      <c r="C13" s="7"/>
      <c r="D13" s="7"/>
      <c r="E13" s="7"/>
      <c r="G13" s="7"/>
    </row>
    <row r="14" spans="2:7" ht="12.75">
      <c r="B14" s="7"/>
      <c r="C14" s="7"/>
      <c r="D14" s="7"/>
      <c r="E14" s="7"/>
      <c r="F14" s="33" t="s">
        <v>197</v>
      </c>
      <c r="G14" s="7"/>
    </row>
    <row r="15" spans="2:7" ht="12.75">
      <c r="B15" s="7"/>
      <c r="C15" s="7"/>
      <c r="D15" s="7" t="s">
        <v>153</v>
      </c>
      <c r="E15" s="7"/>
      <c r="F15" s="33" t="s">
        <v>197</v>
      </c>
      <c r="G15" s="7"/>
    </row>
    <row r="16" spans="2:8" ht="12.75">
      <c r="B16" s="7"/>
      <c r="C16" s="7"/>
      <c r="D16" s="7"/>
      <c r="E16" s="7"/>
      <c r="F16" s="105" t="s">
        <v>150</v>
      </c>
      <c r="G16" s="7"/>
      <c r="H16" s="104" t="s">
        <v>135</v>
      </c>
    </row>
    <row r="17" spans="2:7" ht="12.75">
      <c r="B17" s="7"/>
      <c r="C17" s="7"/>
      <c r="D17" s="7"/>
      <c r="E17" s="7"/>
      <c r="F17" s="7"/>
      <c r="G17" s="7"/>
    </row>
    <row r="18" spans="2:7" ht="12.75">
      <c r="B18" s="7"/>
      <c r="C18" s="7"/>
      <c r="D18" s="7"/>
      <c r="E18" s="4"/>
      <c r="F18" s="7"/>
      <c r="G18" s="7"/>
    </row>
    <row r="19" spans="2:7" ht="15.75">
      <c r="B19" s="62"/>
      <c r="C19" s="7"/>
      <c r="D19" s="7"/>
      <c r="E19" s="7"/>
      <c r="F19" s="7"/>
      <c r="G19" s="7"/>
    </row>
    <row r="20" spans="2:7" ht="12.75">
      <c r="B20" s="7"/>
      <c r="C20" s="7"/>
      <c r="D20" s="7"/>
      <c r="E20" s="7"/>
      <c r="F20" s="7"/>
      <c r="G20" s="7"/>
    </row>
    <row r="21" spans="5:7" ht="12.75">
      <c r="E21" s="7"/>
      <c r="F21" s="7"/>
      <c r="G21" s="7"/>
    </row>
    <row r="22" ht="12.75">
      <c r="A22" s="9"/>
    </row>
    <row r="23" spans="1:4" ht="12.75">
      <c r="A23" s="9"/>
      <c r="D23" s="9"/>
    </row>
    <row r="24" spans="1:8" ht="12.75">
      <c r="A24" s="7"/>
      <c r="D24" s="9"/>
      <c r="E24" s="9"/>
      <c r="F24" s="9"/>
      <c r="G24" s="9"/>
      <c r="H24" s="4"/>
    </row>
    <row r="25" spans="1:8" ht="12.75" customHeight="1">
      <c r="A25" s="7"/>
      <c r="D25" s="77" t="s">
        <v>167</v>
      </c>
      <c r="F25" s="7"/>
      <c r="G25" s="7"/>
      <c r="H25" s="7"/>
    </row>
    <row r="26" spans="1:8" ht="12.75" customHeight="1" thickBot="1">
      <c r="A26" s="7"/>
      <c r="D26" s="78"/>
      <c r="F26" s="7"/>
      <c r="G26" s="7"/>
      <c r="H26" s="7"/>
    </row>
    <row r="27" spans="4:8" ht="12.75" customHeight="1">
      <c r="D27" s="78"/>
      <c r="E27" s="7"/>
      <c r="F27" s="100" t="s">
        <v>154</v>
      </c>
      <c r="G27" s="101"/>
      <c r="H27" s="7"/>
    </row>
    <row r="28" spans="4:8" ht="12.75" customHeight="1" thickBot="1">
      <c r="D28" s="79"/>
      <c r="E28" s="7"/>
      <c r="F28" s="102"/>
      <c r="G28" s="103"/>
      <c r="H28" s="7"/>
    </row>
    <row r="29" ht="12.75" customHeight="1"/>
    <row r="30" ht="12.75" customHeight="1"/>
    <row r="31" ht="12.75" customHeight="1"/>
    <row r="32" ht="19.5" customHeight="1">
      <c r="E32" s="107"/>
    </row>
    <row r="33" spans="1:9" ht="3" customHeight="1">
      <c r="A33" s="106"/>
      <c r="B33" s="106"/>
      <c r="C33" s="106"/>
      <c r="D33" s="106"/>
      <c r="E33" s="106"/>
      <c r="F33" s="106"/>
      <c r="G33" s="106"/>
      <c r="H33" s="106"/>
      <c r="I33" s="106"/>
    </row>
    <row r="36" spans="2:7" ht="15.75">
      <c r="B36" s="62"/>
      <c r="C36" s="7"/>
      <c r="D36" s="7"/>
      <c r="E36" s="7"/>
      <c r="F36" s="7"/>
      <c r="G36" s="7"/>
    </row>
    <row r="37" ht="12.75">
      <c r="F37" s="108" t="s">
        <v>218</v>
      </c>
    </row>
    <row r="39" ht="12.75">
      <c r="A39" s="9"/>
    </row>
    <row r="40" ht="12.75">
      <c r="A40" s="9"/>
    </row>
    <row r="41" ht="12.75">
      <c r="A41" s="7"/>
    </row>
    <row r="42" ht="12.75">
      <c r="A42" s="7"/>
    </row>
    <row r="43" ht="12.75">
      <c r="A43" s="7"/>
    </row>
    <row r="47" spans="2:7" ht="12.75">
      <c r="B47" s="7"/>
      <c r="C47" s="7"/>
      <c r="D47" s="7"/>
      <c r="E47" s="7"/>
      <c r="F47" s="7"/>
      <c r="G47" s="7"/>
    </row>
    <row r="48" spans="5:7" ht="12.75">
      <c r="E48" s="7"/>
      <c r="F48" s="7"/>
      <c r="G48" s="7"/>
    </row>
    <row r="50" ht="12.75">
      <c r="D50" s="9"/>
    </row>
    <row r="51" spans="4:8" ht="12.75">
      <c r="D51" s="9"/>
      <c r="E51" s="9"/>
      <c r="F51" s="9"/>
      <c r="G51" s="9"/>
      <c r="H51" s="4"/>
    </row>
    <row r="52" spans="4:8" ht="12.75">
      <c r="D52" s="77" t="s">
        <v>167</v>
      </c>
      <c r="F52" s="7"/>
      <c r="G52" s="7"/>
      <c r="H52" s="7"/>
    </row>
    <row r="53" spans="4:8" ht="13.5" thickBot="1">
      <c r="D53" s="78"/>
      <c r="F53" s="7"/>
      <c r="G53" s="7"/>
      <c r="H53" s="7"/>
    </row>
    <row r="54" spans="4:8" ht="12.75">
      <c r="D54" s="78"/>
      <c r="E54" s="7"/>
      <c r="F54" s="100" t="s">
        <v>154</v>
      </c>
      <c r="G54" s="101"/>
      <c r="H54" s="7"/>
    </row>
    <row r="55" spans="4:8" ht="12.75" customHeight="1" thickBot="1">
      <c r="D55" s="79"/>
      <c r="E55" s="7"/>
      <c r="F55" s="102"/>
      <c r="G55" s="103"/>
      <c r="H55" s="7"/>
    </row>
  </sheetData>
  <mergeCells count="4">
    <mergeCell ref="D52:D55"/>
    <mergeCell ref="F54:G55"/>
    <mergeCell ref="F27:G28"/>
    <mergeCell ref="D25:D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B19" sqref="B19"/>
    </sheetView>
  </sheetViews>
  <sheetFormatPr defaultColWidth="9.140625" defaultRowHeight="12.75"/>
  <cols>
    <col min="15" max="16384" width="9.140625" style="9" customWidth="1"/>
  </cols>
  <sheetData>
    <row r="1" spans="1:8" ht="12.75">
      <c r="A1" s="1" t="s">
        <v>2</v>
      </c>
      <c r="F1" s="1" t="s">
        <v>16</v>
      </c>
      <c r="H1" s="1" t="s">
        <v>66</v>
      </c>
    </row>
    <row r="3" spans="2:10" ht="12.75">
      <c r="B3" t="s">
        <v>67</v>
      </c>
      <c r="F3">
        <v>15000</v>
      </c>
      <c r="J3" t="s">
        <v>68</v>
      </c>
    </row>
    <row r="5" spans="2:10" ht="12.75">
      <c r="B5" t="s">
        <v>32</v>
      </c>
      <c r="F5">
        <v>600</v>
      </c>
      <c r="J5" t="s">
        <v>33</v>
      </c>
    </row>
    <row r="6" spans="2:10" ht="12.75">
      <c r="B6" t="s">
        <v>4</v>
      </c>
      <c r="F6">
        <v>1600</v>
      </c>
      <c r="J6" t="s">
        <v>75</v>
      </c>
    </row>
    <row r="7" spans="2:10" ht="12.75">
      <c r="B7" t="s">
        <v>34</v>
      </c>
      <c r="F7">
        <v>1000</v>
      </c>
      <c r="J7" t="s">
        <v>35</v>
      </c>
    </row>
    <row r="9" spans="1:14" s="7" customFormat="1" ht="12.75">
      <c r="A9" s="4"/>
      <c r="B9" s="4" t="s">
        <v>69</v>
      </c>
      <c r="C9" s="4"/>
      <c r="D9" s="4"/>
      <c r="E9" s="4"/>
      <c r="F9" s="4">
        <v>600</v>
      </c>
      <c r="G9" s="4"/>
      <c r="H9" s="4"/>
      <c r="I9" s="4"/>
      <c r="J9" s="4" t="s">
        <v>72</v>
      </c>
      <c r="K9" s="4"/>
      <c r="L9" s="4"/>
      <c r="M9" s="4"/>
      <c r="N9" s="4"/>
    </row>
    <row r="10" spans="2:10" ht="12.75">
      <c r="B10" t="s">
        <v>70</v>
      </c>
      <c r="F10">
        <v>500</v>
      </c>
      <c r="J10" t="s">
        <v>71</v>
      </c>
    </row>
    <row r="12" spans="2:10" ht="12.75">
      <c r="B12" t="s">
        <v>88</v>
      </c>
      <c r="F12">
        <v>270</v>
      </c>
      <c r="J12" s="4" t="s">
        <v>90</v>
      </c>
    </row>
    <row r="13" spans="2:10" ht="12.75">
      <c r="B13" t="s">
        <v>89</v>
      </c>
      <c r="F13">
        <v>340</v>
      </c>
      <c r="J13" s="4" t="s">
        <v>91</v>
      </c>
    </row>
    <row r="14" spans="2:10" ht="12.75">
      <c r="B14" t="s">
        <v>86</v>
      </c>
      <c r="F14">
        <v>460</v>
      </c>
      <c r="J14" s="4" t="s">
        <v>87</v>
      </c>
    </row>
    <row r="15" spans="2:10" ht="12.75">
      <c r="B15" t="s">
        <v>84</v>
      </c>
      <c r="F15">
        <v>360</v>
      </c>
      <c r="J15" s="4" t="s">
        <v>85</v>
      </c>
    </row>
    <row r="16" spans="2:10" ht="12.75">
      <c r="B16" t="s">
        <v>78</v>
      </c>
      <c r="F16">
        <v>3100</v>
      </c>
      <c r="J16" t="s">
        <v>79</v>
      </c>
    </row>
    <row r="17" spans="2:10" ht="12.75">
      <c r="B17" t="s">
        <v>77</v>
      </c>
      <c r="F17">
        <v>4600</v>
      </c>
      <c r="J17" t="s">
        <v>76</v>
      </c>
    </row>
    <row r="18" spans="2:10" ht="12.75">
      <c r="B18" t="s">
        <v>80</v>
      </c>
      <c r="F18">
        <v>400</v>
      </c>
      <c r="J18" t="s">
        <v>82</v>
      </c>
    </row>
    <row r="19" spans="1:14" s="7" customFormat="1" ht="12.75">
      <c r="A19" s="4"/>
      <c r="B19" s="4" t="s">
        <v>81</v>
      </c>
      <c r="C19" s="4"/>
      <c r="D19" s="4"/>
      <c r="E19" s="4"/>
      <c r="F19" s="4">
        <v>400</v>
      </c>
      <c r="G19" s="4"/>
      <c r="H19" s="4"/>
      <c r="I19" s="4"/>
      <c r="J19" s="4" t="s">
        <v>83</v>
      </c>
      <c r="K19" s="4"/>
      <c r="L19" s="4"/>
      <c r="M19" s="4"/>
      <c r="N19" s="4"/>
    </row>
    <row r="21" spans="1:14" s="7" customFormat="1" ht="12.75">
      <c r="A21" s="4"/>
      <c r="B21" s="4" t="s">
        <v>73</v>
      </c>
      <c r="C21" s="4"/>
      <c r="D21" s="4"/>
      <c r="E21" s="4"/>
      <c r="F21" s="4">
        <v>470</v>
      </c>
      <c r="G21" s="4"/>
      <c r="H21" s="4"/>
      <c r="I21" s="4"/>
      <c r="J21" s="4" t="s">
        <v>74</v>
      </c>
      <c r="K21" s="4"/>
      <c r="L21" s="4"/>
      <c r="M21" s="4"/>
      <c r="N21" s="4"/>
    </row>
    <row r="23" spans="1:14" ht="12.75">
      <c r="A23" s="2"/>
      <c r="B23" s="2" t="s">
        <v>5</v>
      </c>
      <c r="C23" s="2"/>
      <c r="D23" s="2"/>
      <c r="E23" s="2"/>
      <c r="F23" s="2">
        <v>0</v>
      </c>
      <c r="G23" s="2"/>
      <c r="H23" s="2"/>
      <c r="I23" s="2"/>
      <c r="J23" s="2" t="s">
        <v>30</v>
      </c>
      <c r="K23" s="2"/>
      <c r="L23" s="2"/>
      <c r="M23" s="2"/>
      <c r="N23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V16" sqref="V16"/>
    </sheetView>
  </sheetViews>
  <sheetFormatPr defaultColWidth="9.140625" defaultRowHeight="12.75"/>
  <cols>
    <col min="4" max="4" width="9.140625" style="36" customWidth="1"/>
    <col min="15" max="16384" width="9.140625" style="9" customWidth="1"/>
  </cols>
  <sheetData>
    <row r="1" spans="1:2" ht="12.75">
      <c r="A1" s="1" t="s">
        <v>6</v>
      </c>
      <c r="B1" s="1"/>
    </row>
    <row r="3" spans="1:14" s="72" customFormat="1" ht="12.75">
      <c r="A3" s="11"/>
      <c r="B3" s="11" t="s">
        <v>45</v>
      </c>
      <c r="C3" s="11"/>
      <c r="D3" s="37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0" ht="12.75">
      <c r="B4" t="s">
        <v>14</v>
      </c>
      <c r="F4">
        <v>464</v>
      </c>
      <c r="H4">
        <f>F4*0.75</f>
        <v>348</v>
      </c>
      <c r="J4" t="s">
        <v>13</v>
      </c>
    </row>
    <row r="5" spans="2:10" ht="12.75">
      <c r="B5" t="s">
        <v>15</v>
      </c>
      <c r="F5">
        <v>413</v>
      </c>
      <c r="H5">
        <f aca="true" t="shared" si="0" ref="H5:H21">F5*0.75</f>
        <v>309.75</v>
      </c>
      <c r="J5" t="s">
        <v>31</v>
      </c>
    </row>
    <row r="6" spans="2:10" ht="12.75">
      <c r="B6" t="s">
        <v>137</v>
      </c>
      <c r="F6">
        <v>2200</v>
      </c>
      <c r="H6">
        <f t="shared" si="0"/>
        <v>1650</v>
      </c>
      <c r="J6" t="s">
        <v>138</v>
      </c>
    </row>
    <row r="8" spans="1:14" s="72" customFormat="1" ht="12.75">
      <c r="A8" s="11"/>
      <c r="B8" s="11" t="s">
        <v>46</v>
      </c>
      <c r="C8" s="11"/>
      <c r="D8" s="37"/>
      <c r="E8" s="11"/>
      <c r="F8" s="11"/>
      <c r="G8" s="11"/>
      <c r="H8" s="5"/>
      <c r="I8" s="11"/>
      <c r="J8" s="11"/>
      <c r="K8" s="11"/>
      <c r="L8" s="11"/>
      <c r="M8" s="11"/>
      <c r="N8" s="11"/>
    </row>
    <row r="9" spans="2:10" ht="12.75">
      <c r="B9" t="s">
        <v>42</v>
      </c>
      <c r="F9">
        <v>1630</v>
      </c>
      <c r="H9">
        <f t="shared" si="0"/>
        <v>1222.5</v>
      </c>
      <c r="J9" t="s">
        <v>12</v>
      </c>
    </row>
    <row r="10" spans="1:14" ht="12.75">
      <c r="A10" s="4"/>
      <c r="B10" s="4" t="s">
        <v>180</v>
      </c>
      <c r="C10" s="4"/>
      <c r="D10" s="38" t="s">
        <v>181</v>
      </c>
      <c r="E10" s="4"/>
      <c r="F10" s="4">
        <v>3670</v>
      </c>
      <c r="G10" s="4"/>
      <c r="H10" s="4">
        <f t="shared" si="0"/>
        <v>2752.5</v>
      </c>
      <c r="I10" s="4"/>
      <c r="J10" s="4" t="s">
        <v>182</v>
      </c>
      <c r="K10" s="4"/>
      <c r="L10" s="4"/>
      <c r="M10" s="4"/>
      <c r="N10" s="4"/>
    </row>
    <row r="12" spans="1:14" s="72" customFormat="1" ht="12.75">
      <c r="A12" s="11"/>
      <c r="B12" s="11" t="s">
        <v>47</v>
      </c>
      <c r="C12" s="11"/>
      <c r="D12" s="37"/>
      <c r="E12" s="11"/>
      <c r="F12" s="11"/>
      <c r="G12" s="11"/>
      <c r="H12" s="5"/>
      <c r="I12" s="11"/>
      <c r="J12" s="11"/>
      <c r="K12" s="11"/>
      <c r="L12" s="11"/>
      <c r="M12" s="11"/>
      <c r="N12" s="11"/>
    </row>
    <row r="13" spans="2:10" ht="12.75">
      <c r="B13" t="s">
        <v>110</v>
      </c>
      <c r="F13">
        <v>26</v>
      </c>
      <c r="H13">
        <f t="shared" si="0"/>
        <v>19.5</v>
      </c>
      <c r="J13" t="s">
        <v>141</v>
      </c>
    </row>
    <row r="14" spans="2:10" ht="12.75">
      <c r="B14" t="s">
        <v>140</v>
      </c>
      <c r="F14">
        <v>65</v>
      </c>
      <c r="H14">
        <f t="shared" si="0"/>
        <v>48.75</v>
      </c>
      <c r="J14" t="s">
        <v>142</v>
      </c>
    </row>
    <row r="15" spans="2:10" ht="12.75">
      <c r="B15" t="s">
        <v>143</v>
      </c>
      <c r="F15">
        <v>56</v>
      </c>
      <c r="H15">
        <f t="shared" si="0"/>
        <v>42</v>
      </c>
      <c r="J15" t="s">
        <v>148</v>
      </c>
    </row>
    <row r="16" spans="2:10" ht="12.75">
      <c r="B16" t="s">
        <v>147</v>
      </c>
      <c r="F16">
        <v>124</v>
      </c>
      <c r="H16">
        <f t="shared" si="0"/>
        <v>93</v>
      </c>
      <c r="J16" t="s">
        <v>149</v>
      </c>
    </row>
    <row r="18" spans="1:14" s="7" customFormat="1" ht="12.75">
      <c r="A18" s="4"/>
      <c r="B18" s="4" t="s">
        <v>98</v>
      </c>
      <c r="C18" s="4"/>
      <c r="D18" s="38"/>
      <c r="E18" s="4"/>
      <c r="F18" s="4">
        <v>152</v>
      </c>
      <c r="G18" s="4"/>
      <c r="H18" s="4">
        <f t="shared" si="0"/>
        <v>114</v>
      </c>
      <c r="I18" s="4"/>
      <c r="J18" s="4" t="s">
        <v>95</v>
      </c>
      <c r="K18" s="4"/>
      <c r="L18" s="4"/>
      <c r="M18" s="4"/>
      <c r="N18" s="4"/>
    </row>
    <row r="19" spans="1:14" s="7" customFormat="1" ht="12.75">
      <c r="A19" s="4"/>
      <c r="B19" s="4" t="s">
        <v>96</v>
      </c>
      <c r="C19" s="4"/>
      <c r="D19" s="38"/>
      <c r="E19" s="4"/>
      <c r="F19" s="4">
        <v>201</v>
      </c>
      <c r="G19" s="4"/>
      <c r="H19" s="4">
        <f t="shared" si="0"/>
        <v>150.75</v>
      </c>
      <c r="I19" s="4"/>
      <c r="J19" s="4" t="s">
        <v>103</v>
      </c>
      <c r="K19" s="4"/>
      <c r="L19" s="4"/>
      <c r="M19" s="4"/>
      <c r="N19" s="4"/>
    </row>
    <row r="20" spans="1:14" s="7" customFormat="1" ht="12.75">
      <c r="A20" s="4"/>
      <c r="B20" s="4" t="s">
        <v>97</v>
      </c>
      <c r="C20" s="4"/>
      <c r="D20" s="38"/>
      <c r="E20" s="4"/>
      <c r="F20" s="4">
        <v>261</v>
      </c>
      <c r="G20" s="4"/>
      <c r="H20" s="4">
        <f t="shared" si="0"/>
        <v>195.75</v>
      </c>
      <c r="I20" s="4"/>
      <c r="J20" s="4" t="s">
        <v>102</v>
      </c>
      <c r="K20" s="4"/>
      <c r="L20" s="4"/>
      <c r="M20" s="4"/>
      <c r="N20" s="4"/>
    </row>
    <row r="21" spans="2:10" ht="12.75">
      <c r="B21" t="s">
        <v>9</v>
      </c>
      <c r="F21">
        <v>16</v>
      </c>
      <c r="H21">
        <f t="shared" si="0"/>
        <v>12</v>
      </c>
      <c r="J21" t="s">
        <v>10</v>
      </c>
    </row>
    <row r="23" spans="2:10" ht="12.75">
      <c r="B23" t="s">
        <v>11</v>
      </c>
      <c r="D23" s="36" t="s">
        <v>196</v>
      </c>
      <c r="F23">
        <v>1940</v>
      </c>
      <c r="H23">
        <f>F23*0.75</f>
        <v>1455</v>
      </c>
      <c r="J23" t="s">
        <v>7</v>
      </c>
    </row>
    <row r="25" spans="2:10" ht="12.75">
      <c r="B25" t="s">
        <v>36</v>
      </c>
      <c r="F25">
        <v>247</v>
      </c>
      <c r="H25">
        <f>F25*0.75</f>
        <v>185.25</v>
      </c>
      <c r="J25" t="s">
        <v>37</v>
      </c>
    </row>
    <row r="26" spans="2:10" ht="12.75">
      <c r="B26" t="s">
        <v>144</v>
      </c>
      <c r="F26">
        <v>283</v>
      </c>
      <c r="H26">
        <f>F26*0.75</f>
        <v>212.25</v>
      </c>
      <c r="J26" t="s">
        <v>38</v>
      </c>
    </row>
    <row r="28" spans="2:10" ht="12.75">
      <c r="B28" t="s">
        <v>194</v>
      </c>
      <c r="D28" s="36" t="s">
        <v>169</v>
      </c>
      <c r="F28">
        <v>194</v>
      </c>
      <c r="H28">
        <f aca="true" t="shared" si="1" ref="H28:H37">F28*0.75</f>
        <v>145.5</v>
      </c>
      <c r="J28" t="s">
        <v>195</v>
      </c>
    </row>
    <row r="29" spans="2:10" ht="12.75">
      <c r="B29" t="s">
        <v>116</v>
      </c>
      <c r="F29">
        <v>614</v>
      </c>
      <c r="H29">
        <f>F29*0.75</f>
        <v>460.5</v>
      </c>
      <c r="J29" t="s">
        <v>117</v>
      </c>
    </row>
    <row r="30" spans="2:10" ht="12.75">
      <c r="B30" t="s">
        <v>40</v>
      </c>
      <c r="F30">
        <v>307</v>
      </c>
      <c r="H30">
        <f t="shared" si="1"/>
        <v>230.25</v>
      </c>
      <c r="J30" t="s">
        <v>8</v>
      </c>
    </row>
    <row r="31" spans="2:10" ht="12.75">
      <c r="B31" t="s">
        <v>39</v>
      </c>
      <c r="D31" s="38" t="s">
        <v>187</v>
      </c>
      <c r="F31">
        <v>247</v>
      </c>
      <c r="H31">
        <f t="shared" si="1"/>
        <v>185.25</v>
      </c>
      <c r="J31" t="s">
        <v>41</v>
      </c>
    </row>
    <row r="32" spans="2:10" ht="12.75">
      <c r="B32" t="s">
        <v>168</v>
      </c>
      <c r="D32" s="38" t="s">
        <v>170</v>
      </c>
      <c r="F32">
        <v>212</v>
      </c>
      <c r="H32">
        <f t="shared" si="1"/>
        <v>159</v>
      </c>
      <c r="J32" t="s">
        <v>155</v>
      </c>
    </row>
    <row r="33" spans="2:10" ht="12.75">
      <c r="B33" t="s">
        <v>157</v>
      </c>
      <c r="D33" s="36" t="s">
        <v>171</v>
      </c>
      <c r="F33">
        <v>265</v>
      </c>
      <c r="H33">
        <f t="shared" si="1"/>
        <v>198.75</v>
      </c>
      <c r="J33" t="s">
        <v>158</v>
      </c>
    </row>
    <row r="34" spans="2:10" ht="12.75">
      <c r="B34" t="s">
        <v>156</v>
      </c>
      <c r="F34">
        <v>848</v>
      </c>
      <c r="H34">
        <f t="shared" si="1"/>
        <v>636</v>
      </c>
      <c r="J34" t="s">
        <v>114</v>
      </c>
    </row>
    <row r="35" spans="2:10" ht="12.75">
      <c r="B35" t="s">
        <v>159</v>
      </c>
      <c r="D35" s="36" t="s">
        <v>172</v>
      </c>
      <c r="F35">
        <v>441</v>
      </c>
      <c r="H35">
        <f t="shared" si="1"/>
        <v>330.75</v>
      </c>
      <c r="J35" t="s">
        <v>161</v>
      </c>
    </row>
    <row r="36" spans="2:10" ht="12.75">
      <c r="B36" t="s">
        <v>160</v>
      </c>
      <c r="F36">
        <v>707</v>
      </c>
      <c r="H36">
        <f t="shared" si="1"/>
        <v>530.25</v>
      </c>
      <c r="J36" t="s">
        <v>115</v>
      </c>
    </row>
    <row r="37" spans="2:10" ht="12.75">
      <c r="B37" t="s">
        <v>44</v>
      </c>
      <c r="F37">
        <v>537</v>
      </c>
      <c r="H37">
        <f t="shared" si="1"/>
        <v>402.75</v>
      </c>
      <c r="J37" t="s">
        <v>43</v>
      </c>
    </row>
    <row r="39" spans="1:14" s="72" customFormat="1" ht="12.75">
      <c r="A39" s="11"/>
      <c r="B39" s="11" t="s">
        <v>48</v>
      </c>
      <c r="C39" s="11"/>
      <c r="D39" s="37"/>
      <c r="E39" s="11"/>
      <c r="F39" s="11"/>
      <c r="G39" s="11"/>
      <c r="H39" s="5">
        <f aca="true" t="shared" si="2" ref="H39:H46">F39*0.75</f>
        <v>0</v>
      </c>
      <c r="I39" s="11"/>
      <c r="J39" s="11"/>
      <c r="K39" s="11"/>
      <c r="L39" s="11"/>
      <c r="M39" s="11"/>
      <c r="N39" s="11"/>
    </row>
    <row r="40" spans="1:14" s="73" customFormat="1" ht="12.75">
      <c r="A40" s="3"/>
      <c r="B40" s="3" t="s">
        <v>50</v>
      </c>
      <c r="C40" s="3"/>
      <c r="D40" s="36"/>
      <c r="E40" s="3"/>
      <c r="F40" s="3">
        <v>548</v>
      </c>
      <c r="G40" s="3"/>
      <c r="H40">
        <f t="shared" si="2"/>
        <v>411</v>
      </c>
      <c r="I40" s="3"/>
      <c r="J40" s="3" t="s">
        <v>51</v>
      </c>
      <c r="K40" s="3"/>
      <c r="L40" s="3"/>
      <c r="M40" s="3"/>
      <c r="N40" s="3"/>
    </row>
    <row r="41" spans="1:14" s="73" customFormat="1" ht="12.75">
      <c r="A41" s="3"/>
      <c r="B41" s="3" t="s">
        <v>52</v>
      </c>
      <c r="C41" s="3"/>
      <c r="D41" s="36"/>
      <c r="E41" s="3"/>
      <c r="F41" s="3">
        <v>1060</v>
      </c>
      <c r="G41" s="3"/>
      <c r="H41">
        <f t="shared" si="2"/>
        <v>795</v>
      </c>
      <c r="I41" s="3"/>
      <c r="J41" s="3" t="s">
        <v>53</v>
      </c>
      <c r="K41" s="3"/>
      <c r="L41" s="3"/>
      <c r="M41" s="3"/>
      <c r="N41" s="3"/>
    </row>
    <row r="42" spans="1:14" s="73" customFormat="1" ht="12.75">
      <c r="A42" s="3"/>
      <c r="B42" s="3" t="s">
        <v>118</v>
      </c>
      <c r="C42" s="3"/>
      <c r="D42" s="36"/>
      <c r="E42" s="3"/>
      <c r="F42" s="3">
        <v>1330</v>
      </c>
      <c r="G42" s="3"/>
      <c r="H42">
        <f t="shared" si="2"/>
        <v>997.5</v>
      </c>
      <c r="I42" s="3"/>
      <c r="J42" s="3" t="s">
        <v>119</v>
      </c>
      <c r="K42" s="3"/>
      <c r="L42" s="3"/>
      <c r="M42" s="3"/>
      <c r="N42" s="3"/>
    </row>
    <row r="43" spans="1:14" s="7" customFormat="1" ht="12.75">
      <c r="A43" s="4"/>
      <c r="B43" s="4" t="s">
        <v>99</v>
      </c>
      <c r="C43" s="4"/>
      <c r="D43" s="38"/>
      <c r="E43" s="4"/>
      <c r="F43" s="4">
        <v>441</v>
      </c>
      <c r="G43" s="4"/>
      <c r="H43" s="4">
        <f t="shared" si="2"/>
        <v>330.75</v>
      </c>
      <c r="I43" s="4"/>
      <c r="J43" s="4" t="s">
        <v>92</v>
      </c>
      <c r="K43" s="4"/>
      <c r="L43" s="4"/>
      <c r="M43" s="4"/>
      <c r="N43" s="4"/>
    </row>
    <row r="44" spans="1:14" s="7" customFormat="1" ht="12.75">
      <c r="A44" s="4"/>
      <c r="B44" s="4" t="s">
        <v>100</v>
      </c>
      <c r="C44" s="4"/>
      <c r="D44" s="38"/>
      <c r="E44" s="4"/>
      <c r="F44" s="4">
        <v>838</v>
      </c>
      <c r="G44" s="4"/>
      <c r="H44" s="4">
        <f>F44*0.75</f>
        <v>628.5</v>
      </c>
      <c r="I44" s="4"/>
      <c r="J44" s="4" t="s">
        <v>94</v>
      </c>
      <c r="K44" s="4"/>
      <c r="L44" s="4"/>
      <c r="M44" s="4"/>
      <c r="N44" s="4"/>
    </row>
    <row r="45" spans="1:14" s="7" customFormat="1" ht="12.75">
      <c r="A45" s="4"/>
      <c r="B45" s="4" t="s">
        <v>101</v>
      </c>
      <c r="C45" s="4"/>
      <c r="D45" s="38"/>
      <c r="E45" s="4"/>
      <c r="F45" s="4">
        <v>1100</v>
      </c>
      <c r="G45" s="4"/>
      <c r="H45" s="4">
        <f>F45*0.75</f>
        <v>825</v>
      </c>
      <c r="I45" s="4"/>
      <c r="J45" s="4" t="s">
        <v>93</v>
      </c>
      <c r="K45" s="4"/>
      <c r="L45" s="4"/>
      <c r="M45" s="4"/>
      <c r="N45" s="4"/>
    </row>
    <row r="46" spans="1:14" s="23" customFormat="1" ht="12.75">
      <c r="A46" s="2"/>
      <c r="B46" s="2" t="s">
        <v>54</v>
      </c>
      <c r="C46" s="2"/>
      <c r="D46" s="39"/>
      <c r="E46" s="2"/>
      <c r="F46" s="2">
        <v>0</v>
      </c>
      <c r="G46" s="2"/>
      <c r="H46" s="2">
        <f t="shared" si="2"/>
        <v>0</v>
      </c>
      <c r="I46" s="2"/>
      <c r="J46" s="2" t="s">
        <v>10</v>
      </c>
      <c r="K46" s="2"/>
      <c r="L46" s="2"/>
      <c r="M46" s="2"/>
      <c r="N46" s="2"/>
    </row>
    <row r="47" spans="1:14" s="7" customFormat="1" ht="12.75">
      <c r="A47" s="4"/>
      <c r="B47" s="4"/>
      <c r="C47" s="4"/>
      <c r="D47" s="38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2:10" ht="12.75">
      <c r="B48" t="s">
        <v>104</v>
      </c>
      <c r="F48">
        <v>1540</v>
      </c>
      <c r="H48">
        <f>F48*0.75</f>
        <v>1155</v>
      </c>
      <c r="J48" t="s">
        <v>109</v>
      </c>
    </row>
    <row r="49" spans="1:14" s="72" customFormat="1" ht="12.75">
      <c r="A49" s="1"/>
      <c r="B49" t="s">
        <v>105</v>
      </c>
      <c r="C49"/>
      <c r="D49" s="36"/>
      <c r="E49"/>
      <c r="F49">
        <v>3000</v>
      </c>
      <c r="G49"/>
      <c r="H49">
        <f>F49*0.75</f>
        <v>2250</v>
      </c>
      <c r="I49"/>
      <c r="J49" t="s">
        <v>108</v>
      </c>
      <c r="K49"/>
      <c r="L49" s="1"/>
      <c r="M49" s="1"/>
      <c r="N49" s="1"/>
    </row>
    <row r="50" spans="2:10" ht="12.75">
      <c r="B50" t="s">
        <v>106</v>
      </c>
      <c r="F50">
        <v>4150</v>
      </c>
      <c r="H50">
        <f>F50*0.75</f>
        <v>3112.5</v>
      </c>
      <c r="J50" t="s">
        <v>107</v>
      </c>
    </row>
    <row r="51" spans="1:14" s="72" customFormat="1" ht="12.75">
      <c r="A51" s="1"/>
      <c r="B51" s="1"/>
      <c r="C51" s="1"/>
      <c r="D51" s="40"/>
      <c r="E51" s="1"/>
      <c r="F51" s="1"/>
      <c r="G51" s="1"/>
      <c r="H51"/>
      <c r="I51" s="1"/>
      <c r="J51" s="1"/>
      <c r="K51" s="1"/>
      <c r="L51" s="1"/>
      <c r="M51" s="1"/>
      <c r="N51" s="1"/>
    </row>
    <row r="52" spans="1:14" s="73" customFormat="1" ht="12.75">
      <c r="A52" s="3"/>
      <c r="B52" s="3" t="s">
        <v>120</v>
      </c>
      <c r="C52" s="3"/>
      <c r="D52" s="36"/>
      <c r="E52" s="3"/>
      <c r="F52" s="3">
        <v>1680</v>
      </c>
      <c r="G52" s="3"/>
      <c r="H52">
        <f>F52*0.75</f>
        <v>1260</v>
      </c>
      <c r="I52" s="3"/>
      <c r="J52" s="3" t="s">
        <v>121</v>
      </c>
      <c r="K52" s="3"/>
      <c r="L52" s="3"/>
      <c r="M52" s="3"/>
      <c r="N52" s="3"/>
    </row>
    <row r="53" spans="1:14" s="72" customFormat="1" ht="12.75">
      <c r="A53" s="1"/>
      <c r="B53" s="1"/>
      <c r="C53" s="1"/>
      <c r="D53" s="40"/>
      <c r="E53" s="1"/>
      <c r="F53" s="1"/>
      <c r="G53" s="1"/>
      <c r="H53"/>
      <c r="I53" s="1"/>
      <c r="J53" s="1"/>
      <c r="K53" s="1"/>
      <c r="L53" s="1"/>
      <c r="M53" s="1"/>
      <c r="N53" s="1"/>
    </row>
    <row r="54" spans="2:10" ht="12.75">
      <c r="B54" t="s">
        <v>55</v>
      </c>
      <c r="F54">
        <v>600</v>
      </c>
      <c r="H54">
        <f>F54*0.75</f>
        <v>450</v>
      </c>
      <c r="J54" t="s">
        <v>56</v>
      </c>
    </row>
    <row r="55" spans="2:10" ht="12.75">
      <c r="B55" t="s">
        <v>58</v>
      </c>
      <c r="F55">
        <v>600</v>
      </c>
      <c r="H55">
        <f>F55*0.75</f>
        <v>450</v>
      </c>
      <c r="J55" t="s">
        <v>57</v>
      </c>
    </row>
    <row r="57" spans="2:10" ht="12.75">
      <c r="B57" t="s">
        <v>59</v>
      </c>
      <c r="F57">
        <v>2460</v>
      </c>
      <c r="H57">
        <f>F57*0.75</f>
        <v>1845</v>
      </c>
      <c r="J57" t="s">
        <v>60</v>
      </c>
    </row>
    <row r="58" spans="2:10" ht="12.75">
      <c r="B58" t="s">
        <v>61</v>
      </c>
      <c r="F58">
        <v>3170</v>
      </c>
      <c r="H58">
        <f>F58*0.75</f>
        <v>2377.5</v>
      </c>
      <c r="J58" t="s">
        <v>62</v>
      </c>
    </row>
    <row r="60" spans="1:14" s="7" customFormat="1" ht="12.75">
      <c r="A60" s="4"/>
      <c r="B60" s="4" t="s">
        <v>63</v>
      </c>
      <c r="C60" s="4"/>
      <c r="D60" s="38"/>
      <c r="E60" s="4"/>
      <c r="F60" s="4">
        <v>380</v>
      </c>
      <c r="G60" s="4"/>
      <c r="H60" s="4">
        <f>F60*0.75</f>
        <v>285</v>
      </c>
      <c r="I60" s="4"/>
      <c r="J60" s="4" t="s">
        <v>112</v>
      </c>
      <c r="K60" s="4"/>
      <c r="L60" s="4"/>
      <c r="M60" s="4"/>
      <c r="N60" s="4"/>
    </row>
    <row r="61" spans="1:14" s="10" customFormat="1" ht="12.75">
      <c r="A61" s="4"/>
      <c r="B61" s="4" t="s">
        <v>64</v>
      </c>
      <c r="C61" s="4"/>
      <c r="D61" s="38"/>
      <c r="E61" s="4"/>
      <c r="F61" s="4">
        <v>556</v>
      </c>
      <c r="G61" s="4"/>
      <c r="H61" s="4">
        <f>F61*0.75</f>
        <v>417</v>
      </c>
      <c r="I61" s="4"/>
      <c r="J61" s="4" t="s">
        <v>113</v>
      </c>
      <c r="K61" s="4"/>
      <c r="L61" s="4"/>
      <c r="M61" s="4"/>
      <c r="N61" s="6"/>
    </row>
    <row r="62" spans="1:14" s="7" customFormat="1" ht="12.75">
      <c r="A62" s="4"/>
      <c r="B62" s="4" t="s">
        <v>176</v>
      </c>
      <c r="C62" s="4"/>
      <c r="D62" s="38" t="s">
        <v>174</v>
      </c>
      <c r="E62" s="4"/>
      <c r="F62" s="4">
        <v>1060</v>
      </c>
      <c r="G62" s="4"/>
      <c r="H62" s="4">
        <f>F62*0.75</f>
        <v>795</v>
      </c>
      <c r="I62" s="4"/>
      <c r="J62" s="4" t="s">
        <v>175</v>
      </c>
      <c r="K62" s="4"/>
      <c r="L62" s="4"/>
      <c r="M62" s="4"/>
      <c r="N62" s="6"/>
    </row>
    <row r="63" spans="1:14" s="7" customFormat="1" ht="12.75">
      <c r="A63" s="4"/>
      <c r="B63" s="4" t="s">
        <v>177</v>
      </c>
      <c r="C63" s="4"/>
      <c r="D63" s="38" t="s">
        <v>178</v>
      </c>
      <c r="E63" s="4"/>
      <c r="F63" s="4">
        <v>2470</v>
      </c>
      <c r="G63" s="4"/>
      <c r="H63" s="4">
        <f>F63*0.75</f>
        <v>1852.5</v>
      </c>
      <c r="I63" s="4"/>
      <c r="J63" s="4" t="s">
        <v>179</v>
      </c>
      <c r="K63" s="4"/>
      <c r="L63" s="4"/>
      <c r="M63" s="4"/>
      <c r="N63" s="6"/>
    </row>
    <row r="64" spans="1:14" s="7" customFormat="1" ht="12.75">
      <c r="A64" s="4"/>
      <c r="B64" s="4" t="s">
        <v>65</v>
      </c>
      <c r="C64" s="4"/>
      <c r="D64" s="38" t="s">
        <v>173</v>
      </c>
      <c r="E64" s="4"/>
      <c r="F64" s="4">
        <v>1240</v>
      </c>
      <c r="G64" s="4"/>
      <c r="H64" s="4">
        <f>F64*0.75</f>
        <v>930</v>
      </c>
      <c r="I64" s="4"/>
      <c r="J64" s="4" t="s">
        <v>111</v>
      </c>
      <c r="K64" s="4"/>
      <c r="L64" s="4"/>
      <c r="M64" s="4"/>
      <c r="N64" s="6"/>
    </row>
    <row r="66" spans="1:14" s="74" customFormat="1" ht="12.75">
      <c r="A66" s="11"/>
      <c r="B66" s="11" t="s">
        <v>49</v>
      </c>
      <c r="C66" s="11"/>
      <c r="D66" s="37"/>
      <c r="E66" s="11"/>
      <c r="F66" s="11"/>
      <c r="G66" s="11"/>
      <c r="H66" s="5">
        <f>F66*0.75</f>
        <v>0</v>
      </c>
      <c r="I66" s="11"/>
      <c r="J66" s="11"/>
      <c r="K66" s="11"/>
      <c r="L66" s="11"/>
      <c r="M66" s="11"/>
      <c r="N66" s="11"/>
    </row>
    <row r="67" spans="2:10" ht="12.75">
      <c r="B67" t="s">
        <v>145</v>
      </c>
      <c r="F67">
        <v>371</v>
      </c>
      <c r="H67">
        <f>F67*0.75</f>
        <v>278.25</v>
      </c>
      <c r="J67" t="s">
        <v>146</v>
      </c>
    </row>
    <row r="68" spans="1:14" s="72" customFormat="1" ht="12.75">
      <c r="A68" s="1"/>
      <c r="B68" s="1"/>
      <c r="C68" s="1"/>
      <c r="D68" s="40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74" customFormat="1" ht="12.75">
      <c r="A69" s="11"/>
      <c r="B69" s="11" t="s">
        <v>189</v>
      </c>
      <c r="C69" s="11"/>
      <c r="D69" s="37"/>
      <c r="E69" s="11"/>
      <c r="F69" s="11"/>
      <c r="G69" s="11"/>
      <c r="H69" s="5">
        <f>F69*0.75</f>
        <v>0</v>
      </c>
      <c r="I69" s="11"/>
      <c r="J69" s="11"/>
      <c r="K69" s="11"/>
      <c r="L69" s="11"/>
      <c r="M69" s="11"/>
      <c r="N69" s="11"/>
    </row>
    <row r="70" spans="1:14" ht="12.75">
      <c r="A70" s="2"/>
      <c r="B70" s="2" t="s">
        <v>190</v>
      </c>
      <c r="C70" s="2"/>
      <c r="D70" s="39"/>
      <c r="E70" s="2"/>
      <c r="F70" s="2">
        <v>0</v>
      </c>
      <c r="G70" s="2"/>
      <c r="H70" s="2">
        <v>0</v>
      </c>
      <c r="I70" s="2"/>
      <c r="J70" s="2" t="s">
        <v>191</v>
      </c>
      <c r="K70" s="2"/>
      <c r="L70" s="2"/>
      <c r="M70" s="2"/>
      <c r="N70" s="2"/>
    </row>
    <row r="71" spans="1:14" s="72" customFormat="1" ht="12.75">
      <c r="A71" s="1"/>
      <c r="B71" s="1"/>
      <c r="C71" s="1"/>
      <c r="D71" s="40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72" customFormat="1" ht="12.75">
      <c r="A72" s="1"/>
      <c r="B72" s="1"/>
      <c r="C72" s="1"/>
      <c r="D72" s="40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72" customFormat="1" ht="12.75">
      <c r="A73" s="1"/>
      <c r="B73" s="1"/>
      <c r="C73" s="1"/>
      <c r="D73" s="40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72" customFormat="1" ht="12.75">
      <c r="A74" s="1"/>
      <c r="B74" s="1"/>
      <c r="C74" s="1"/>
      <c r="D74" s="40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72" customFormat="1" ht="12.75">
      <c r="A75" s="1"/>
      <c r="B75" s="1"/>
      <c r="C75" s="1"/>
      <c r="D75" s="40"/>
      <c r="E75" s="1"/>
      <c r="F75" s="1"/>
      <c r="G75" s="1"/>
      <c r="H75" s="1"/>
      <c r="I75" s="1"/>
      <c r="J75" s="1"/>
      <c r="K75" s="1"/>
      <c r="L75" s="1"/>
      <c r="M75" s="1"/>
      <c r="N75" s="1"/>
    </row>
  </sheetData>
  <printOptions/>
  <pageMargins left="0.75" right="0.75" top="1" bottom="1" header="0.5" footer="0.5"/>
  <pageSetup horizontalDpi="600" verticalDpi="600" orientation="landscape" paperSize="9" r:id="rId1"/>
  <rowBreaks count="2" manualBreakCount="2">
    <brk id="11" max="255" man="1"/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E34" sqref="E34"/>
    </sheetView>
  </sheetViews>
  <sheetFormatPr defaultColWidth="9.140625" defaultRowHeight="12.75"/>
  <cols>
    <col min="15" max="16384" width="9.140625" style="9" customWidth="1"/>
  </cols>
  <sheetData>
    <row r="1" spans="1:9" ht="12.75">
      <c r="A1" s="1" t="s">
        <v>192</v>
      </c>
      <c r="B1" s="1"/>
      <c r="C1" s="3"/>
      <c r="D1" s="3" t="s">
        <v>193</v>
      </c>
      <c r="E1" s="1"/>
      <c r="F1" s="1"/>
      <c r="I1" t="s">
        <v>211</v>
      </c>
    </row>
    <row r="2" ht="12.75">
      <c r="I2" t="s">
        <v>212</v>
      </c>
    </row>
    <row r="3" spans="1:14" s="68" customFormat="1" ht="12.75">
      <c r="A3" s="67" t="s">
        <v>17</v>
      </c>
      <c r="B3" s="67"/>
      <c r="C3" s="67" t="s">
        <v>18</v>
      </c>
      <c r="D3" s="67"/>
      <c r="E3" s="67" t="s">
        <v>3</v>
      </c>
      <c r="F3" s="67" t="s">
        <v>201</v>
      </c>
      <c r="G3" s="67" t="s">
        <v>202</v>
      </c>
      <c r="J3" s="69"/>
      <c r="K3" s="69"/>
      <c r="L3" s="69"/>
      <c r="M3" s="69"/>
      <c r="N3" s="61"/>
    </row>
    <row r="4" spans="8:14" ht="12.75">
      <c r="H4" s="9"/>
      <c r="I4" s="9"/>
      <c r="J4" s="49"/>
      <c r="K4" s="7"/>
      <c r="L4" s="7"/>
      <c r="M4" s="7"/>
      <c r="N4" s="7"/>
    </row>
    <row r="5" spans="1:14" ht="12.75">
      <c r="A5" s="4" t="str">
        <f>VME!B3</f>
        <v>DSC</v>
      </c>
      <c r="B5" s="4"/>
      <c r="C5" s="4">
        <v>1</v>
      </c>
      <c r="D5" s="4"/>
      <c r="E5" s="4">
        <f>VME!F3*C5</f>
        <v>15000</v>
      </c>
      <c r="F5" s="4">
        <f>C5</f>
        <v>1</v>
      </c>
      <c r="H5" s="9"/>
      <c r="I5" s="9"/>
      <c r="J5" s="7"/>
      <c r="K5" s="7"/>
      <c r="L5" s="7"/>
      <c r="M5" s="7"/>
      <c r="N5" s="7"/>
    </row>
    <row r="6" spans="1:10" s="7" customFormat="1" ht="12.75">
      <c r="A6" s="4" t="str">
        <f>IndComp!B41</f>
        <v>Rack UR1</v>
      </c>
      <c r="B6" s="4"/>
      <c r="C6" s="4">
        <v>2</v>
      </c>
      <c r="D6" s="4"/>
      <c r="E6" s="4">
        <f>IndComp!H41*C6</f>
        <v>1590</v>
      </c>
      <c r="F6" s="4">
        <f aca="true" t="shared" si="0" ref="F6:F16">C6</f>
        <v>2</v>
      </c>
      <c r="G6"/>
      <c r="J6" s="49"/>
    </row>
    <row r="7" spans="1:7" s="7" customFormat="1" ht="12.75">
      <c r="A7" s="4" t="str">
        <f>IndComp!B45</f>
        <v>PS407 20A</v>
      </c>
      <c r="B7" s="4"/>
      <c r="C7" s="4">
        <v>1</v>
      </c>
      <c r="D7" s="4"/>
      <c r="E7" s="4">
        <f>IndComp!H45*C7</f>
        <v>825</v>
      </c>
      <c r="F7" s="4">
        <f t="shared" si="0"/>
        <v>1</v>
      </c>
      <c r="G7"/>
    </row>
    <row r="8" spans="1:10" s="7" customFormat="1" ht="12.75">
      <c r="A8" s="4" t="str">
        <f>IndComp!B55</f>
        <v>IM 461-0</v>
      </c>
      <c r="B8" s="4"/>
      <c r="C8" s="4">
        <v>1</v>
      </c>
      <c r="D8" s="4"/>
      <c r="E8" s="4">
        <f>IndComp!H55*C8</f>
        <v>450</v>
      </c>
      <c r="F8" s="4">
        <f t="shared" si="0"/>
        <v>1</v>
      </c>
      <c r="G8"/>
      <c r="J8" s="49"/>
    </row>
    <row r="9" spans="1:7" s="7" customFormat="1" ht="12.75">
      <c r="A9" s="4" t="str">
        <f>IndComp!B44</f>
        <v>PS407 10A</v>
      </c>
      <c r="B9" s="4"/>
      <c r="C9" s="4">
        <v>1</v>
      </c>
      <c r="D9" s="4"/>
      <c r="E9" s="4">
        <f>IndComp!H44*C9</f>
        <v>628.5</v>
      </c>
      <c r="F9" s="4">
        <f t="shared" si="0"/>
        <v>1</v>
      </c>
      <c r="G9"/>
    </row>
    <row r="10" spans="1:10" s="7" customFormat="1" ht="12.75">
      <c r="A10" s="4" t="str">
        <f>IndComp!B50</f>
        <v>S7 PLC 414-2</v>
      </c>
      <c r="B10" s="4"/>
      <c r="C10" s="4">
        <v>1</v>
      </c>
      <c r="D10" s="4"/>
      <c r="E10" s="4">
        <f>IndComp!H50*C10</f>
        <v>3112.5</v>
      </c>
      <c r="F10" s="4">
        <f t="shared" si="0"/>
        <v>1</v>
      </c>
      <c r="G10"/>
      <c r="J10" s="33" t="s">
        <v>136</v>
      </c>
    </row>
    <row r="11" spans="1:7" s="7" customFormat="1" ht="12.75">
      <c r="A11" s="4" t="str">
        <f>IndComp!B54</f>
        <v>IM 460-0</v>
      </c>
      <c r="B11" s="4"/>
      <c r="C11" s="4">
        <v>1</v>
      </c>
      <c r="D11" s="4"/>
      <c r="E11" s="4">
        <f>IndComp!H54*C11</f>
        <v>450</v>
      </c>
      <c r="F11" s="4">
        <f t="shared" si="0"/>
        <v>1</v>
      </c>
      <c r="G11"/>
    </row>
    <row r="12" spans="1:7" s="7" customFormat="1" ht="12.75">
      <c r="A12" s="4" t="str">
        <f>IndComp!B57</f>
        <v>CP 443-1 TCP</v>
      </c>
      <c r="B12" s="4"/>
      <c r="C12" s="4">
        <v>1</v>
      </c>
      <c r="D12" s="4"/>
      <c r="E12" s="4">
        <f>IndComp!H57*C12</f>
        <v>1845</v>
      </c>
      <c r="F12" s="4">
        <f t="shared" si="0"/>
        <v>1</v>
      </c>
      <c r="G12"/>
    </row>
    <row r="13" spans="1:7" s="7" customFormat="1" ht="12" customHeight="1">
      <c r="A13" s="4" t="str">
        <f>IndComp!B60</f>
        <v>SM421</v>
      </c>
      <c r="B13" s="4"/>
      <c r="C13" s="4">
        <v>1</v>
      </c>
      <c r="D13" s="4"/>
      <c r="E13" s="4">
        <f>IndComp!H60*C13</f>
        <v>285</v>
      </c>
      <c r="F13" s="4">
        <v>1</v>
      </c>
      <c r="G13"/>
    </row>
    <row r="14" spans="1:12" s="7" customFormat="1" ht="12.75">
      <c r="A14" s="4" t="str">
        <f>IndComp!B62</f>
        <v>SM431/std</v>
      </c>
      <c r="B14" s="4"/>
      <c r="C14" s="4">
        <v>2</v>
      </c>
      <c r="D14" s="4"/>
      <c r="E14" s="4">
        <f>IndComp!H62*C14</f>
        <v>1590</v>
      </c>
      <c r="F14" s="4">
        <f t="shared" si="0"/>
        <v>2</v>
      </c>
      <c r="G14"/>
      <c r="J14" s="7" t="s">
        <v>153</v>
      </c>
      <c r="L14" s="33" t="s">
        <v>197</v>
      </c>
    </row>
    <row r="15" spans="1:12" s="7" customFormat="1" ht="12.75">
      <c r="A15" s="4" t="str">
        <f>IndComp!B64</f>
        <v>SM432</v>
      </c>
      <c r="B15" s="4"/>
      <c r="C15" s="4">
        <v>2</v>
      </c>
      <c r="D15" s="4"/>
      <c r="E15" s="4">
        <f>IndComp!H64*C15</f>
        <v>1860</v>
      </c>
      <c r="F15" s="4">
        <f t="shared" si="0"/>
        <v>2</v>
      </c>
      <c r="G15"/>
      <c r="L15" s="64" t="s">
        <v>198</v>
      </c>
    </row>
    <row r="16" spans="1:13" s="7" customFormat="1" ht="12.75">
      <c r="A16" s="4" t="str">
        <f>IndComp!B6</f>
        <v>OP17/DP</v>
      </c>
      <c r="B16" s="4"/>
      <c r="C16" s="4">
        <v>1</v>
      </c>
      <c r="D16" s="4"/>
      <c r="E16" s="4">
        <f>IndComp!H6*C16</f>
        <v>1650</v>
      </c>
      <c r="F16" s="4">
        <f t="shared" si="0"/>
        <v>1</v>
      </c>
      <c r="G16"/>
      <c r="M16" s="49"/>
    </row>
    <row r="17" spans="8:14" ht="12.75">
      <c r="H17" s="9"/>
      <c r="I17" s="9"/>
      <c r="J17" s="7"/>
      <c r="K17" s="4"/>
      <c r="L17" s="7"/>
      <c r="M17" s="7"/>
      <c r="N17" s="33" t="s">
        <v>135</v>
      </c>
    </row>
    <row r="18" spans="1:13" ht="12.75">
      <c r="A18" s="4" t="str">
        <f>IndComp!B13</f>
        <v>Rail</v>
      </c>
      <c r="B18" s="4"/>
      <c r="C18" s="4">
        <v>2</v>
      </c>
      <c r="D18" s="4"/>
      <c r="E18" s="4">
        <f>IndComp!H13*C18</f>
        <v>39</v>
      </c>
      <c r="F18" s="4">
        <f>C18</f>
        <v>2</v>
      </c>
      <c r="H18" s="9"/>
      <c r="I18" s="9"/>
      <c r="J18" s="7"/>
      <c r="K18" s="7"/>
      <c r="L18" s="4"/>
      <c r="M18" s="7"/>
    </row>
    <row r="19" spans="1:10" ht="12.75">
      <c r="A19" s="4" t="str">
        <f>IndComp!B18</f>
        <v>PS307 2A</v>
      </c>
      <c r="B19" s="4"/>
      <c r="C19" s="4">
        <v>0</v>
      </c>
      <c r="D19" s="4"/>
      <c r="E19" s="4">
        <v>0</v>
      </c>
      <c r="F19" s="4">
        <f aca="true" t="shared" si="1" ref="F19:F29">C19</f>
        <v>0</v>
      </c>
      <c r="H19" s="45" t="s">
        <v>216</v>
      </c>
      <c r="J19" s="7"/>
    </row>
    <row r="20" spans="1:13" ht="12.75">
      <c r="A20" s="4" t="str">
        <f>IndComp!B67</f>
        <v>IM153</v>
      </c>
      <c r="B20" s="4"/>
      <c r="C20" s="4">
        <v>0</v>
      </c>
      <c r="D20" s="4"/>
      <c r="E20" s="4">
        <v>0</v>
      </c>
      <c r="F20" s="4">
        <f t="shared" si="1"/>
        <v>0</v>
      </c>
      <c r="H20" s="45" t="s">
        <v>216</v>
      </c>
      <c r="J20" s="7"/>
      <c r="K20" s="7"/>
      <c r="L20" s="65" t="s">
        <v>199</v>
      </c>
      <c r="M20" s="66"/>
    </row>
    <row r="21" spans="1:13" ht="12.75">
      <c r="A21" s="4" t="str">
        <f>IndComp!B21</f>
        <v>S7-300 Battery</v>
      </c>
      <c r="B21" s="4"/>
      <c r="C21" s="4">
        <v>0</v>
      </c>
      <c r="D21" s="4"/>
      <c r="E21" s="4">
        <v>0</v>
      </c>
      <c r="F21" s="4">
        <f t="shared" si="1"/>
        <v>0</v>
      </c>
      <c r="H21" s="45" t="s">
        <v>216</v>
      </c>
      <c r="J21" s="7"/>
      <c r="L21" s="34" t="s">
        <v>197</v>
      </c>
      <c r="M21" s="63"/>
    </row>
    <row r="22" spans="1:10" ht="12.75">
      <c r="A22" s="4" t="str">
        <f>IndComp!B23</f>
        <v>S7 PLC 315-2DP</v>
      </c>
      <c r="B22" s="4"/>
      <c r="C22" s="4">
        <v>0</v>
      </c>
      <c r="D22" s="4"/>
      <c r="E22" s="4">
        <v>0</v>
      </c>
      <c r="F22" s="4">
        <f t="shared" si="1"/>
        <v>0</v>
      </c>
      <c r="H22" s="45" t="s">
        <v>216</v>
      </c>
      <c r="J22" s="7"/>
    </row>
    <row r="23" spans="1:13" ht="12.75">
      <c r="A23" s="4" t="str">
        <f>IndComp!B32</f>
        <v>SM322/Relay </v>
      </c>
      <c r="B23" s="4"/>
      <c r="C23" s="4">
        <v>2</v>
      </c>
      <c r="D23" s="4"/>
      <c r="E23" s="4">
        <f>IndComp!H32*C23</f>
        <v>318</v>
      </c>
      <c r="F23" s="4">
        <f t="shared" si="1"/>
        <v>2</v>
      </c>
      <c r="J23" s="7"/>
      <c r="L23" s="34" t="s">
        <v>200</v>
      </c>
      <c r="M23" s="63"/>
    </row>
    <row r="24" spans="1:14" ht="12.75" customHeight="1">
      <c r="A24" s="4" t="str">
        <f>IndComp!B31</f>
        <v>SM322/8</v>
      </c>
      <c r="B24" s="4"/>
      <c r="C24" s="4">
        <v>2</v>
      </c>
      <c r="D24" s="4"/>
      <c r="E24" s="4">
        <f>IndComp!H31*C24</f>
        <v>370.5</v>
      </c>
      <c r="F24" s="4">
        <f t="shared" si="1"/>
        <v>2</v>
      </c>
      <c r="H24" s="62"/>
      <c r="I24" s="7"/>
      <c r="J24" s="7"/>
      <c r="K24" s="7"/>
      <c r="L24" s="7"/>
      <c r="M24" s="7"/>
      <c r="N24" s="7"/>
    </row>
    <row r="25" spans="1:14" ht="12.75">
      <c r="A25" s="4" t="str">
        <f>IndComp!B35</f>
        <v>SM332/2</v>
      </c>
      <c r="B25" s="4"/>
      <c r="C25" s="4">
        <v>2</v>
      </c>
      <c r="D25" s="4"/>
      <c r="E25" s="4">
        <f>IndComp!H35*C25</f>
        <v>661.5</v>
      </c>
      <c r="F25" s="4">
        <f t="shared" si="1"/>
        <v>2</v>
      </c>
      <c r="L25" s="7"/>
      <c r="M25" s="7"/>
      <c r="N25" s="7"/>
    </row>
    <row r="26" spans="1:8" ht="12.75">
      <c r="A26" s="4" t="str">
        <f>IndComp!B33</f>
        <v>SM331/2</v>
      </c>
      <c r="B26" s="4"/>
      <c r="C26" s="4">
        <v>2</v>
      </c>
      <c r="D26" s="4"/>
      <c r="E26" s="4">
        <f>IndComp!H33*C26</f>
        <v>397.5</v>
      </c>
      <c r="F26" s="4">
        <f t="shared" si="1"/>
        <v>2</v>
      </c>
      <c r="H26" s="9"/>
    </row>
    <row r="27" spans="1:11" ht="12.75">
      <c r="A27" s="4" t="str">
        <f>IndComp!B28</f>
        <v>SM321/M</v>
      </c>
      <c r="B27" s="4"/>
      <c r="C27" s="4">
        <v>2</v>
      </c>
      <c r="D27" s="4"/>
      <c r="E27" s="4">
        <f>IndComp!H28*C27</f>
        <v>291</v>
      </c>
      <c r="F27" s="4">
        <f t="shared" si="1"/>
        <v>2</v>
      </c>
      <c r="H27" s="9"/>
      <c r="K27" s="9"/>
    </row>
    <row r="28" spans="1:11" ht="12.75">
      <c r="A28" s="4" t="str">
        <f>IndComp!B4</f>
        <v>OLM/P11</v>
      </c>
      <c r="B28" s="4"/>
      <c r="C28" s="4">
        <v>2</v>
      </c>
      <c r="D28" s="4"/>
      <c r="E28" s="4">
        <f>IndComp!H4*C28</f>
        <v>696</v>
      </c>
      <c r="F28" s="4">
        <f t="shared" si="1"/>
        <v>2</v>
      </c>
      <c r="H28" s="7"/>
      <c r="K28" s="7"/>
    </row>
    <row r="29" spans="1:13" ht="12.75" customHeight="1">
      <c r="A29" s="4" t="str">
        <f>IndComp!B5</f>
        <v>FO/PCF</v>
      </c>
      <c r="B29" s="4"/>
      <c r="C29" s="4">
        <v>1</v>
      </c>
      <c r="D29" s="4"/>
      <c r="E29" s="4">
        <f>IndComp!H5*C29</f>
        <v>309.75</v>
      </c>
      <c r="F29" s="4">
        <f t="shared" si="1"/>
        <v>1</v>
      </c>
      <c r="H29" s="7"/>
      <c r="J29" s="77" t="s">
        <v>167</v>
      </c>
      <c r="L29" s="7"/>
      <c r="M29" s="7"/>
    </row>
    <row r="30" spans="8:13" ht="13.5" thickBot="1">
      <c r="H30" s="7"/>
      <c r="J30" s="78"/>
      <c r="L30" s="7"/>
      <c r="M30" s="7"/>
    </row>
    <row r="31" spans="4:13" ht="12.75">
      <c r="D31" s="1" t="s">
        <v>19</v>
      </c>
      <c r="E31">
        <f>SUM(E5:E30)</f>
        <v>32369.25</v>
      </c>
      <c r="F31">
        <f>E31</f>
        <v>32369.25</v>
      </c>
      <c r="J31" s="78"/>
      <c r="K31" s="7"/>
      <c r="L31" s="80" t="s">
        <v>154</v>
      </c>
      <c r="M31" s="81"/>
    </row>
    <row r="32" spans="10:13" ht="13.5" thickBot="1">
      <c r="J32" s="79"/>
      <c r="K32" s="7"/>
      <c r="L32" s="82"/>
      <c r="M32" s="83"/>
    </row>
  </sheetData>
  <mergeCells count="2">
    <mergeCell ref="J29:J32"/>
    <mergeCell ref="L31:M3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E7" sqref="E7"/>
    </sheetView>
  </sheetViews>
  <sheetFormatPr defaultColWidth="9.140625" defaultRowHeight="12.75"/>
  <cols>
    <col min="7" max="7" width="9.140625" style="45" customWidth="1"/>
    <col min="15" max="16384" width="9.140625" style="9" customWidth="1"/>
  </cols>
  <sheetData>
    <row r="1" spans="1:9" ht="12.75">
      <c r="A1" s="1" t="s">
        <v>20</v>
      </c>
      <c r="I1" t="s">
        <v>211</v>
      </c>
    </row>
    <row r="2" ht="12.75">
      <c r="I2" t="s">
        <v>212</v>
      </c>
    </row>
    <row r="3" spans="1:14" s="68" customFormat="1" ht="12.75">
      <c r="A3" s="67" t="s">
        <v>17</v>
      </c>
      <c r="B3" s="61"/>
      <c r="C3" s="67" t="s">
        <v>18</v>
      </c>
      <c r="D3" s="61"/>
      <c r="E3" s="67" t="s">
        <v>3</v>
      </c>
      <c r="F3" s="67" t="s">
        <v>201</v>
      </c>
      <c r="G3" s="67" t="s">
        <v>202</v>
      </c>
      <c r="H3" s="61"/>
      <c r="I3" s="61"/>
      <c r="J3" s="61"/>
      <c r="K3" s="61"/>
      <c r="L3" s="61"/>
      <c r="M3" s="61"/>
      <c r="N3" s="61"/>
    </row>
    <row r="5" spans="1:14" s="7" customFormat="1" ht="12.75">
      <c r="A5" s="4" t="str">
        <f>VME!B3</f>
        <v>DSC</v>
      </c>
      <c r="B5" s="4"/>
      <c r="C5" s="4">
        <v>1</v>
      </c>
      <c r="D5" s="4"/>
      <c r="E5" s="4">
        <f>VME!F3*C5</f>
        <v>15000</v>
      </c>
      <c r="F5" s="4">
        <v>1</v>
      </c>
      <c r="G5" s="4"/>
      <c r="H5" s="4"/>
      <c r="I5" s="35" t="s">
        <v>206</v>
      </c>
      <c r="J5" s="4"/>
      <c r="K5" s="4"/>
      <c r="L5" s="4"/>
      <c r="M5" s="4"/>
      <c r="N5" s="4"/>
    </row>
    <row r="6" ht="12.75">
      <c r="I6" s="47"/>
    </row>
    <row r="7" spans="4:6" ht="12.75">
      <c r="D7" s="1" t="s">
        <v>19</v>
      </c>
      <c r="E7">
        <f>SUM(E5:E5)</f>
        <v>15000</v>
      </c>
      <c r="F7">
        <v>15000</v>
      </c>
    </row>
    <row r="10" ht="12.75">
      <c r="A10" s="1" t="s">
        <v>21</v>
      </c>
    </row>
    <row r="11" ht="12.75">
      <c r="A11" t="s">
        <v>22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E8" sqref="E8"/>
    </sheetView>
  </sheetViews>
  <sheetFormatPr defaultColWidth="9.140625" defaultRowHeight="12.75"/>
  <cols>
    <col min="7" max="7" width="9.140625" style="45" customWidth="1"/>
    <col min="15" max="16384" width="9.140625" style="9" customWidth="1"/>
  </cols>
  <sheetData>
    <row r="1" spans="1:14" s="72" customFormat="1" ht="12.75">
      <c r="A1" s="1" t="s">
        <v>1</v>
      </c>
      <c r="B1" s="1"/>
      <c r="C1" s="1"/>
      <c r="D1" s="1"/>
      <c r="E1" s="1"/>
      <c r="F1"/>
      <c r="G1" s="45"/>
      <c r="H1"/>
      <c r="I1" t="s">
        <v>203</v>
      </c>
      <c r="J1"/>
      <c r="K1" s="1"/>
      <c r="L1" s="1"/>
      <c r="M1" s="1"/>
      <c r="N1" s="1"/>
    </row>
    <row r="2" ht="12.75">
      <c r="I2" t="s">
        <v>212</v>
      </c>
    </row>
    <row r="3" spans="1:14" s="75" customFormat="1" ht="12.75">
      <c r="A3" s="67" t="s">
        <v>17</v>
      </c>
      <c r="B3" s="67"/>
      <c r="C3" s="67" t="s">
        <v>18</v>
      </c>
      <c r="D3" s="67"/>
      <c r="E3" s="67" t="s">
        <v>3</v>
      </c>
      <c r="F3" s="67" t="s">
        <v>201</v>
      </c>
      <c r="G3" s="67" t="s">
        <v>202</v>
      </c>
      <c r="H3" s="61"/>
      <c r="I3" s="61"/>
      <c r="J3" s="61"/>
      <c r="K3" s="67"/>
      <c r="L3" s="67"/>
      <c r="M3" s="67"/>
      <c r="N3" s="67"/>
    </row>
    <row r="5" spans="1:9" ht="12.75">
      <c r="A5" t="str">
        <f>VME!B3</f>
        <v>DSC</v>
      </c>
      <c r="C5">
        <v>1</v>
      </c>
      <c r="E5">
        <f>VME!F3*C5</f>
        <v>15000</v>
      </c>
      <c r="F5">
        <v>1</v>
      </c>
      <c r="I5" s="47" t="s">
        <v>207</v>
      </c>
    </row>
    <row r="6" spans="1:6" ht="12.75">
      <c r="A6" t="str">
        <f>VME!B7</f>
        <v>TSVME404</v>
      </c>
      <c r="C6">
        <v>1</v>
      </c>
      <c r="E6">
        <f>VME!F7*C6</f>
        <v>1000</v>
      </c>
      <c r="F6">
        <v>1</v>
      </c>
    </row>
    <row r="8" spans="4:6" ht="12.75">
      <c r="D8" s="1" t="s">
        <v>19</v>
      </c>
      <c r="E8">
        <f>SUM(E5:E6)</f>
        <v>16000</v>
      </c>
      <c r="F8">
        <v>16000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G7">
      <selection activeCell="G4" sqref="G4:O36"/>
    </sheetView>
  </sheetViews>
  <sheetFormatPr defaultColWidth="9.140625" defaultRowHeight="12.75"/>
  <cols>
    <col min="1" max="1" width="9.140625" style="9" customWidth="1"/>
    <col min="2" max="2" width="7.140625" style="9" customWidth="1"/>
    <col min="3" max="3" width="9.140625" style="9" customWidth="1"/>
    <col min="4" max="4" width="6.57421875" style="9" customWidth="1"/>
    <col min="5" max="15" width="9.140625" style="9" customWidth="1"/>
    <col min="16" max="16384" width="9.140625" style="7" customWidth="1"/>
  </cols>
  <sheetData>
    <row r="1" spans="1:15" s="10" customFormat="1" ht="12.75">
      <c r="A1" s="1" t="s">
        <v>188</v>
      </c>
      <c r="B1" s="1"/>
      <c r="C1" s="1"/>
      <c r="D1" s="1"/>
      <c r="E1" s="1"/>
      <c r="F1" s="1"/>
      <c r="I1" t="s">
        <v>213</v>
      </c>
      <c r="J1" s="1"/>
      <c r="K1" s="1"/>
      <c r="L1" s="1"/>
      <c r="M1" s="1"/>
      <c r="N1" s="1"/>
      <c r="O1" s="1"/>
    </row>
    <row r="2" spans="1:15" ht="12.75">
      <c r="A2" s="3"/>
      <c r="B2"/>
      <c r="C2"/>
      <c r="D2"/>
      <c r="E2"/>
      <c r="F2"/>
      <c r="G2"/>
      <c r="H2"/>
      <c r="I2" t="s">
        <v>215</v>
      </c>
      <c r="J2"/>
      <c r="K2"/>
      <c r="L2"/>
      <c r="M2"/>
      <c r="N2"/>
      <c r="O2"/>
    </row>
    <row r="3" spans="1:15" ht="12.75">
      <c r="A3" s="5" t="s">
        <v>139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70" customFormat="1" ht="12.75">
      <c r="A4" s="67" t="s">
        <v>17</v>
      </c>
      <c r="B4" s="67"/>
      <c r="C4" s="67" t="s">
        <v>18</v>
      </c>
      <c r="D4" s="67"/>
      <c r="E4" s="67" t="s">
        <v>3</v>
      </c>
      <c r="F4" s="67" t="s">
        <v>201</v>
      </c>
      <c r="G4" s="67" t="s">
        <v>202</v>
      </c>
      <c r="H4" s="67"/>
      <c r="I4" s="67"/>
      <c r="J4" s="67"/>
      <c r="K4" s="67"/>
      <c r="L4" s="67"/>
      <c r="M4" s="67"/>
      <c r="N4" s="67"/>
      <c r="O4" s="67"/>
    </row>
    <row r="5" spans="1:15" ht="12.75">
      <c r="A5"/>
      <c r="B5"/>
      <c r="C5"/>
      <c r="D5"/>
      <c r="E5"/>
      <c r="F5"/>
      <c r="G5"/>
      <c r="H5"/>
      <c r="I5" s="12"/>
      <c r="J5" s="13"/>
      <c r="K5" s="13"/>
      <c r="L5" s="13"/>
      <c r="M5" s="13"/>
      <c r="N5" s="14"/>
      <c r="O5"/>
    </row>
    <row r="6" spans="1:15" ht="12.75">
      <c r="A6" s="4" t="str">
        <f>VME!B3</f>
        <v>DSC</v>
      </c>
      <c r="B6" s="4"/>
      <c r="C6" s="4">
        <v>0</v>
      </c>
      <c r="D6" s="4"/>
      <c r="E6" s="4">
        <f>VME!F3*C6</f>
        <v>0</v>
      </c>
      <c r="F6" s="4">
        <f>C6/2</f>
        <v>0</v>
      </c>
      <c r="G6" s="4">
        <f>C6/2</f>
        <v>0</v>
      </c>
      <c r="H6" s="4"/>
      <c r="I6" s="15"/>
      <c r="J6" s="20"/>
      <c r="K6" s="21"/>
      <c r="L6" s="21"/>
      <c r="M6" s="25"/>
      <c r="N6" s="17"/>
      <c r="O6" s="4"/>
    </row>
    <row r="7" spans="1:15" ht="12.75">
      <c r="A7" s="4" t="str">
        <f>IndComp!B14</f>
        <v>Rail (active bus)</v>
      </c>
      <c r="B7" s="4"/>
      <c r="C7" s="4">
        <v>12</v>
      </c>
      <c r="D7" s="4"/>
      <c r="E7" s="4">
        <f>IndComp!H14*C7</f>
        <v>585</v>
      </c>
      <c r="F7" s="4">
        <f aca="true" t="shared" si="0" ref="F7:F20">C7/2</f>
        <v>6</v>
      </c>
      <c r="G7" s="4">
        <f aca="true" t="shared" si="1" ref="G7:G20">C7/2</f>
        <v>6</v>
      </c>
      <c r="H7" s="4"/>
      <c r="I7" s="15"/>
      <c r="J7" s="22"/>
      <c r="K7" s="23"/>
      <c r="L7" s="30" t="s">
        <v>135</v>
      </c>
      <c r="M7" s="26"/>
      <c r="N7" s="17"/>
      <c r="O7" s="4"/>
    </row>
    <row r="8" spans="1:15" ht="12.75">
      <c r="A8" s="4" t="str">
        <f>IndComp!B15</f>
        <v>BM PS/IM</v>
      </c>
      <c r="B8" s="4"/>
      <c r="C8" s="4">
        <v>10</v>
      </c>
      <c r="D8" s="4"/>
      <c r="E8" s="4">
        <f>IndComp!H15*C8</f>
        <v>420</v>
      </c>
      <c r="F8" s="4">
        <f t="shared" si="0"/>
        <v>5</v>
      </c>
      <c r="G8" s="4">
        <f t="shared" si="1"/>
        <v>5</v>
      </c>
      <c r="H8" s="4"/>
      <c r="I8" s="15"/>
      <c r="J8" s="22"/>
      <c r="K8" s="23"/>
      <c r="L8" s="23"/>
      <c r="M8" s="26"/>
      <c r="N8" s="17"/>
      <c r="O8" s="4"/>
    </row>
    <row r="9" spans="1:15" ht="12.75">
      <c r="A9" s="4" t="str">
        <f>IndComp!B16</f>
        <v>BM 2x40</v>
      </c>
      <c r="B9" s="4"/>
      <c r="C9" s="4">
        <v>40</v>
      </c>
      <c r="D9" s="4"/>
      <c r="E9" s="4">
        <f>IndComp!H16*C9</f>
        <v>3720</v>
      </c>
      <c r="F9" s="4">
        <f t="shared" si="0"/>
        <v>20</v>
      </c>
      <c r="G9" s="4">
        <f t="shared" si="1"/>
        <v>20</v>
      </c>
      <c r="H9" s="4"/>
      <c r="I9" s="15"/>
      <c r="J9" s="22"/>
      <c r="K9" s="30" t="s">
        <v>136</v>
      </c>
      <c r="L9" s="23"/>
      <c r="M9" s="26"/>
      <c r="N9" s="17"/>
      <c r="O9" s="4"/>
    </row>
    <row r="10" spans="1:15" ht="12.75">
      <c r="A10" s="4" t="str">
        <f>IndComp!B19</f>
        <v>PS307 5A</v>
      </c>
      <c r="B10" s="4"/>
      <c r="C10" s="4">
        <v>12</v>
      </c>
      <c r="D10" s="4"/>
      <c r="E10" s="4">
        <f>IndComp!H19*C10</f>
        <v>1809</v>
      </c>
      <c r="F10" s="4">
        <f t="shared" si="0"/>
        <v>6</v>
      </c>
      <c r="G10" s="4">
        <f t="shared" si="1"/>
        <v>6</v>
      </c>
      <c r="H10" s="4"/>
      <c r="I10" s="15"/>
      <c r="J10" s="22"/>
      <c r="K10" s="23"/>
      <c r="L10" s="23"/>
      <c r="M10" s="26"/>
      <c r="N10" s="17"/>
      <c r="O10" s="4"/>
    </row>
    <row r="11" spans="1:15" ht="12.75">
      <c r="A11" s="4" t="str">
        <f>IndComp!B67</f>
        <v>IM153</v>
      </c>
      <c r="B11" s="4"/>
      <c r="C11" s="4">
        <v>10</v>
      </c>
      <c r="D11" s="4"/>
      <c r="E11" s="4">
        <f>IndComp!H67*C11</f>
        <v>2782.5</v>
      </c>
      <c r="F11" s="4">
        <f t="shared" si="0"/>
        <v>5</v>
      </c>
      <c r="G11" s="4">
        <f t="shared" si="1"/>
        <v>5</v>
      </c>
      <c r="H11" s="4"/>
      <c r="I11" s="15"/>
      <c r="J11" s="22"/>
      <c r="K11" s="30" t="s">
        <v>136</v>
      </c>
      <c r="L11" s="23"/>
      <c r="M11" s="26"/>
      <c r="N11" s="17"/>
      <c r="O11" s="4"/>
    </row>
    <row r="12" spans="1:15" ht="12.75">
      <c r="A12" s="4" t="str">
        <f>IndComp!B21</f>
        <v>S7-300 Battery</v>
      </c>
      <c r="B12" s="4"/>
      <c r="C12" s="4">
        <v>2</v>
      </c>
      <c r="D12" s="4"/>
      <c r="E12" s="4">
        <f>IndComp!H21*C12</f>
        <v>24</v>
      </c>
      <c r="F12" s="4">
        <f t="shared" si="0"/>
        <v>1</v>
      </c>
      <c r="G12" s="4">
        <f t="shared" si="1"/>
        <v>1</v>
      </c>
      <c r="H12" s="4"/>
      <c r="I12" s="15"/>
      <c r="J12" s="22"/>
      <c r="K12" s="23"/>
      <c r="L12" s="23"/>
      <c r="M12" s="26"/>
      <c r="N12" s="17"/>
      <c r="O12" s="4"/>
    </row>
    <row r="13" spans="1:15" ht="12.75">
      <c r="A13" s="4" t="str">
        <f>IndComp!B23</f>
        <v>S7 PLC 315-2DP</v>
      </c>
      <c r="B13" s="4"/>
      <c r="C13" s="4">
        <v>2</v>
      </c>
      <c r="D13" s="4"/>
      <c r="E13" s="4">
        <f>IndComp!H23*C13</f>
        <v>2910</v>
      </c>
      <c r="F13" s="4">
        <f t="shared" si="0"/>
        <v>1</v>
      </c>
      <c r="G13" s="4">
        <f t="shared" si="1"/>
        <v>1</v>
      </c>
      <c r="H13" s="4"/>
      <c r="I13" s="15"/>
      <c r="J13" s="22"/>
      <c r="K13" s="30" t="s">
        <v>136</v>
      </c>
      <c r="L13" s="23"/>
      <c r="M13" s="26"/>
      <c r="N13" s="17"/>
      <c r="O13" s="4"/>
    </row>
    <row r="14" spans="1:15" ht="12.75">
      <c r="A14" s="4" t="str">
        <f>IndComp!B32</f>
        <v>SM322/Relay </v>
      </c>
      <c r="B14" s="4"/>
      <c r="C14" s="4">
        <v>20</v>
      </c>
      <c r="D14" s="4"/>
      <c r="E14" s="4">
        <f>IndComp!H32*C14</f>
        <v>3180</v>
      </c>
      <c r="F14" s="4">
        <f t="shared" si="0"/>
        <v>10</v>
      </c>
      <c r="G14" s="4">
        <f t="shared" si="1"/>
        <v>10</v>
      </c>
      <c r="H14" s="4"/>
      <c r="I14" s="15"/>
      <c r="J14" s="22"/>
      <c r="K14" s="23"/>
      <c r="L14" s="23"/>
      <c r="M14" s="26"/>
      <c r="N14" s="17"/>
      <c r="O14" s="4"/>
    </row>
    <row r="15" spans="1:15" ht="12.75">
      <c r="A15" s="4" t="str">
        <f>IndComp!B28</f>
        <v>SM321/M</v>
      </c>
      <c r="B15" s="4"/>
      <c r="C15" s="4">
        <v>20</v>
      </c>
      <c r="D15" s="4"/>
      <c r="E15" s="4">
        <f>IndComp!H28*C15</f>
        <v>2910</v>
      </c>
      <c r="F15" s="4">
        <f t="shared" si="0"/>
        <v>10</v>
      </c>
      <c r="G15" s="4">
        <f t="shared" si="1"/>
        <v>10</v>
      </c>
      <c r="H15" s="4"/>
      <c r="I15" s="15"/>
      <c r="J15" s="22"/>
      <c r="K15" s="30" t="s">
        <v>136</v>
      </c>
      <c r="L15" s="23"/>
      <c r="M15" s="26"/>
      <c r="N15" s="17"/>
      <c r="O15" s="4"/>
    </row>
    <row r="16" spans="1:15" ht="12.75">
      <c r="A16" s="4" t="str">
        <f>IndComp!B35</f>
        <v>SM332/2</v>
      </c>
      <c r="B16" s="4"/>
      <c r="C16" s="4">
        <v>18</v>
      </c>
      <c r="D16" s="4"/>
      <c r="E16" s="4">
        <f>IndComp!H35*C16</f>
        <v>5953.5</v>
      </c>
      <c r="F16" s="4">
        <f t="shared" si="0"/>
        <v>9</v>
      </c>
      <c r="G16" s="4">
        <f t="shared" si="1"/>
        <v>9</v>
      </c>
      <c r="H16" s="4"/>
      <c r="I16" s="15"/>
      <c r="J16" s="22"/>
      <c r="K16" s="23"/>
      <c r="L16" s="23"/>
      <c r="M16" s="26"/>
      <c r="N16" s="17"/>
      <c r="O16"/>
    </row>
    <row r="17" spans="1:15" ht="12.75">
      <c r="A17" s="4" t="str">
        <f>IndComp!B33</f>
        <v>SM331/2</v>
      </c>
      <c r="B17" s="4"/>
      <c r="C17" s="4">
        <v>18</v>
      </c>
      <c r="D17" s="4"/>
      <c r="E17" s="4">
        <f>IndComp!H33*C17</f>
        <v>3577.5</v>
      </c>
      <c r="F17" s="4">
        <f t="shared" si="0"/>
        <v>9</v>
      </c>
      <c r="G17" s="4">
        <f t="shared" si="1"/>
        <v>9</v>
      </c>
      <c r="H17"/>
      <c r="I17" s="15"/>
      <c r="J17" s="22"/>
      <c r="K17" s="30" t="s">
        <v>136</v>
      </c>
      <c r="L17" s="23"/>
      <c r="M17" s="26"/>
      <c r="N17" s="17"/>
      <c r="O17"/>
    </row>
    <row r="18" spans="1:15" ht="12.75">
      <c r="A18" t="str">
        <f>IndComp!B6</f>
        <v>OP17/DP</v>
      </c>
      <c r="B18"/>
      <c r="C18">
        <v>4</v>
      </c>
      <c r="D18"/>
      <c r="E18">
        <f>IndComp!H6*C18</f>
        <v>6600</v>
      </c>
      <c r="F18" s="4">
        <f t="shared" si="0"/>
        <v>2</v>
      </c>
      <c r="G18" s="4">
        <f t="shared" si="1"/>
        <v>2</v>
      </c>
      <c r="H18"/>
      <c r="I18" s="15"/>
      <c r="J18" s="22"/>
      <c r="K18" s="23"/>
      <c r="L18" s="23"/>
      <c r="M18" s="26"/>
      <c r="N18" s="17"/>
      <c r="O18"/>
    </row>
    <row r="19" spans="1:15" ht="14.25">
      <c r="A19" t="str">
        <f>IndComp!B4</f>
        <v>OLM/P11</v>
      </c>
      <c r="B19"/>
      <c r="C19">
        <v>4</v>
      </c>
      <c r="D19"/>
      <c r="E19">
        <f>IndComp!H4*C19</f>
        <v>1392</v>
      </c>
      <c r="F19" s="4">
        <f t="shared" si="0"/>
        <v>2</v>
      </c>
      <c r="G19" s="4">
        <f t="shared" si="1"/>
        <v>2</v>
      </c>
      <c r="H19"/>
      <c r="I19" s="15"/>
      <c r="J19" s="27"/>
      <c r="K19" s="28"/>
      <c r="L19" s="28"/>
      <c r="M19" s="29" t="s">
        <v>152</v>
      </c>
      <c r="N19" s="17"/>
      <c r="O19"/>
    </row>
    <row r="20" spans="1:15" ht="12.75">
      <c r="A20" t="str">
        <f>IndComp!B5</f>
        <v>FO/PCF</v>
      </c>
      <c r="B20"/>
      <c r="C20">
        <v>2</v>
      </c>
      <c r="D20"/>
      <c r="E20">
        <f>IndComp!H5*C20</f>
        <v>619.5</v>
      </c>
      <c r="F20" s="4">
        <f t="shared" si="0"/>
        <v>1</v>
      </c>
      <c r="G20" s="4">
        <f t="shared" si="1"/>
        <v>1</v>
      </c>
      <c r="H20"/>
      <c r="I20" s="15"/>
      <c r="J20" s="16"/>
      <c r="K20" s="16"/>
      <c r="L20" s="16"/>
      <c r="M20" s="16"/>
      <c r="N20" s="17"/>
      <c r="O20"/>
    </row>
    <row r="21" spans="1:15" ht="12.75">
      <c r="A21"/>
      <c r="B21"/>
      <c r="C21"/>
      <c r="D21"/>
      <c r="E21"/>
      <c r="F21" s="4"/>
      <c r="G21"/>
      <c r="H21"/>
      <c r="I21" s="15"/>
      <c r="J21" s="16"/>
      <c r="K21" s="16" t="s">
        <v>153</v>
      </c>
      <c r="L21" s="16"/>
      <c r="M21" s="31" t="s">
        <v>162</v>
      </c>
      <c r="N21" s="17"/>
      <c r="O21"/>
    </row>
    <row r="22" spans="1:15" ht="12.75">
      <c r="A22"/>
      <c r="B22"/>
      <c r="C22"/>
      <c r="D22" s="1" t="s">
        <v>19</v>
      </c>
      <c r="E22">
        <f>SUM(E6:E21)</f>
        <v>36483</v>
      </c>
      <c r="F22" s="4">
        <f>E22/2</f>
        <v>18241.5</v>
      </c>
      <c r="G22" s="4">
        <f>E22/2</f>
        <v>18241.5</v>
      </c>
      <c r="H22"/>
      <c r="I22" s="15"/>
      <c r="J22" s="16"/>
      <c r="K22" s="16"/>
      <c r="L22" s="16"/>
      <c r="M22" s="31" t="s">
        <v>150</v>
      </c>
      <c r="N22" s="17"/>
      <c r="O22"/>
    </row>
    <row r="23" spans="1:15" ht="12.75">
      <c r="A23"/>
      <c r="B23"/>
      <c r="C23"/>
      <c r="D23"/>
      <c r="E23"/>
      <c r="F23"/>
      <c r="G23"/>
      <c r="H23"/>
      <c r="I23" s="15"/>
      <c r="J23" s="16"/>
      <c r="K23" s="16"/>
      <c r="L23" s="16"/>
      <c r="M23" s="16"/>
      <c r="N23" s="17"/>
      <c r="O23"/>
    </row>
    <row r="24" spans="1:15" ht="12.75">
      <c r="A24"/>
      <c r="B24"/>
      <c r="C24"/>
      <c r="D24"/>
      <c r="E24"/>
      <c r="F24"/>
      <c r="G24"/>
      <c r="H24"/>
      <c r="I24" s="15"/>
      <c r="J24" s="16"/>
      <c r="K24" s="16"/>
      <c r="L24" s="24"/>
      <c r="M24" s="16"/>
      <c r="N24" s="17"/>
      <c r="O24"/>
    </row>
    <row r="25" spans="1:15" ht="12.75">
      <c r="A25"/>
      <c r="B25"/>
      <c r="C25"/>
      <c r="D25"/>
      <c r="E25"/>
      <c r="F25"/>
      <c r="G25"/>
      <c r="H25"/>
      <c r="I25" s="15"/>
      <c r="J25" s="16"/>
      <c r="K25" s="16"/>
      <c r="L25" s="16"/>
      <c r="M25" s="24"/>
      <c r="N25" s="17"/>
      <c r="O25"/>
    </row>
    <row r="26" spans="1:15" ht="12.75">
      <c r="A26"/>
      <c r="B26"/>
      <c r="C26"/>
      <c r="D26"/>
      <c r="E26"/>
      <c r="F26"/>
      <c r="G26"/>
      <c r="H26"/>
      <c r="I26" s="15"/>
      <c r="J26" s="16"/>
      <c r="K26" s="16"/>
      <c r="L26" s="31" t="s">
        <v>135</v>
      </c>
      <c r="M26" s="16"/>
      <c r="N26" s="17"/>
      <c r="O26"/>
    </row>
    <row r="27" spans="1:15" ht="15.75">
      <c r="A27"/>
      <c r="B27"/>
      <c r="C27"/>
      <c r="D27"/>
      <c r="E27"/>
      <c r="F27"/>
      <c r="G27"/>
      <c r="H27"/>
      <c r="I27" s="32" t="s">
        <v>151</v>
      </c>
      <c r="J27" s="18"/>
      <c r="K27" s="18"/>
      <c r="L27" s="18"/>
      <c r="M27" s="18"/>
      <c r="N27" s="19"/>
      <c r="O27"/>
    </row>
    <row r="28" spans="1:15" ht="12.75">
      <c r="A28"/>
      <c r="B28"/>
      <c r="C28"/>
      <c r="D28"/>
      <c r="E28"/>
      <c r="F28"/>
      <c r="G28"/>
      <c r="H28"/>
      <c r="I28" s="7"/>
      <c r="J28" s="7"/>
      <c r="K28" s="7"/>
      <c r="L28" s="7"/>
      <c r="M28" s="7"/>
      <c r="N28" s="7"/>
      <c r="O28"/>
    </row>
    <row r="29" spans="1:15" ht="12.75">
      <c r="A29"/>
      <c r="B29"/>
      <c r="C29"/>
      <c r="D29"/>
      <c r="E29"/>
      <c r="F29"/>
      <c r="G29"/>
      <c r="H29"/>
      <c r="I29"/>
      <c r="J29"/>
      <c r="K29"/>
      <c r="L29" s="7"/>
      <c r="M29" s="7"/>
      <c r="N29" s="7"/>
      <c r="O29"/>
    </row>
    <row r="30" spans="1:15" ht="12.75">
      <c r="A30"/>
      <c r="B30"/>
      <c r="I30"/>
      <c r="J30"/>
      <c r="K30"/>
      <c r="L30"/>
      <c r="M30"/>
      <c r="N30"/>
      <c r="O30"/>
    </row>
    <row r="31" spans="1:15" ht="12.75" customHeight="1">
      <c r="A31"/>
      <c r="B31"/>
      <c r="I31"/>
      <c r="J31"/>
      <c r="L31"/>
      <c r="M31"/>
      <c r="N31"/>
      <c r="O31"/>
    </row>
    <row r="32" spans="1:15" ht="12.75" customHeight="1">
      <c r="A32"/>
      <c r="B32"/>
      <c r="C32" s="7"/>
      <c r="D32" s="7"/>
      <c r="E32" s="7"/>
      <c r="F32" s="7"/>
      <c r="G32" s="7"/>
      <c r="H32" s="7"/>
      <c r="I32"/>
      <c r="J32"/>
      <c r="O32" s="4"/>
    </row>
    <row r="33" spans="1:15" ht="12.75" customHeight="1">
      <c r="A33"/>
      <c r="B33"/>
      <c r="C33" s="7"/>
      <c r="D33" s="7"/>
      <c r="E33" s="7"/>
      <c r="F33" s="7"/>
      <c r="G33" s="7"/>
      <c r="H33" s="7"/>
      <c r="I33"/>
      <c r="J33"/>
      <c r="K33" s="77" t="s">
        <v>167</v>
      </c>
      <c r="L33"/>
      <c r="M33" s="7"/>
      <c r="N33" s="7"/>
      <c r="O33" s="7"/>
    </row>
    <row r="34" spans="1:15" ht="12.75" customHeight="1" thickBot="1">
      <c r="A34"/>
      <c r="B34"/>
      <c r="C34" s="7"/>
      <c r="D34" s="7"/>
      <c r="E34" s="7"/>
      <c r="F34" s="7"/>
      <c r="G34" s="7"/>
      <c r="H34" s="7"/>
      <c r="I34"/>
      <c r="J34"/>
      <c r="K34" s="78"/>
      <c r="L34"/>
      <c r="M34" s="7"/>
      <c r="N34" s="7"/>
      <c r="O34" s="7"/>
    </row>
    <row r="35" spans="3:15" ht="12.75" customHeight="1">
      <c r="C35"/>
      <c r="D35"/>
      <c r="E35"/>
      <c r="F35"/>
      <c r="G35"/>
      <c r="H35"/>
      <c r="I35"/>
      <c r="J35"/>
      <c r="K35" s="78"/>
      <c r="L35" s="7"/>
      <c r="M35" s="80" t="s">
        <v>154</v>
      </c>
      <c r="N35" s="81"/>
      <c r="O35" s="7"/>
    </row>
    <row r="36" spans="3:15" ht="13.5" thickBot="1">
      <c r="C36"/>
      <c r="D36"/>
      <c r="E36"/>
      <c r="F36"/>
      <c r="G36"/>
      <c r="H36"/>
      <c r="I36"/>
      <c r="J36"/>
      <c r="K36" s="79"/>
      <c r="L36" s="7"/>
      <c r="M36" s="82"/>
      <c r="N36" s="83"/>
      <c r="O36" s="7"/>
    </row>
  </sheetData>
  <mergeCells count="2">
    <mergeCell ref="M35:N36"/>
    <mergeCell ref="K33:K3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7">
      <selection activeCell="G7" sqref="G7"/>
    </sheetView>
  </sheetViews>
  <sheetFormatPr defaultColWidth="9.140625" defaultRowHeight="12.75"/>
  <cols>
    <col min="1" max="7" width="9.140625" style="9" customWidth="1"/>
    <col min="8" max="9" width="9.140625" style="60" customWidth="1"/>
    <col min="10" max="16384" width="9.140625" style="7" customWidth="1"/>
  </cols>
  <sheetData>
    <row r="1" spans="1:9" s="10" customFormat="1" ht="12.75">
      <c r="A1" s="1" t="s">
        <v>184</v>
      </c>
      <c r="B1" s="1"/>
      <c r="C1" s="1"/>
      <c r="D1" s="1"/>
      <c r="E1" s="1"/>
      <c r="F1" s="1"/>
      <c r="G1" t="s">
        <v>213</v>
      </c>
      <c r="H1" s="47"/>
      <c r="I1" s="47"/>
    </row>
    <row r="2" spans="1:9" ht="12.75">
      <c r="A2"/>
      <c r="B2"/>
      <c r="C2"/>
      <c r="D2"/>
      <c r="E2"/>
      <c r="F2"/>
      <c r="G2" t="s">
        <v>212</v>
      </c>
      <c r="H2" s="45"/>
      <c r="I2" s="45"/>
    </row>
    <row r="3" spans="1:9" ht="12.75">
      <c r="A3" s="5" t="s">
        <v>185</v>
      </c>
      <c r="B3" s="5"/>
      <c r="C3" s="5"/>
      <c r="D3" s="5"/>
      <c r="E3" s="5"/>
      <c r="F3" s="5"/>
      <c r="G3" s="5"/>
      <c r="H3" s="48"/>
      <c r="I3" s="48"/>
    </row>
    <row r="4" spans="1:9" s="10" customFormat="1" ht="12.75">
      <c r="A4" s="1"/>
      <c r="B4" s="1" t="s">
        <v>17</v>
      </c>
      <c r="C4" s="1"/>
      <c r="D4" s="1" t="s">
        <v>18</v>
      </c>
      <c r="E4" s="1"/>
      <c r="F4" s="1" t="s">
        <v>3</v>
      </c>
      <c r="G4" s="67" t="s">
        <v>201</v>
      </c>
      <c r="H4" s="67" t="s">
        <v>202</v>
      </c>
      <c r="I4" s="49"/>
    </row>
    <row r="5" spans="1:9" ht="12.75">
      <c r="A5"/>
      <c r="B5"/>
      <c r="C5"/>
      <c r="D5"/>
      <c r="E5"/>
      <c r="F5"/>
      <c r="G5" s="7"/>
      <c r="H5" s="50"/>
      <c r="I5" s="50"/>
    </row>
    <row r="6" spans="1:9" ht="12.75">
      <c r="A6" s="4"/>
      <c r="B6" s="4" t="str">
        <f>VME!B3</f>
        <v>DSC</v>
      </c>
      <c r="C6" s="4"/>
      <c r="D6" s="4">
        <v>0</v>
      </c>
      <c r="E6" s="4"/>
      <c r="F6" s="4">
        <f>VME!F3*D6</f>
        <v>0</v>
      </c>
      <c r="G6" s="7">
        <f>D6</f>
        <v>0</v>
      </c>
      <c r="H6" s="50"/>
      <c r="I6" s="50"/>
    </row>
    <row r="7" spans="1:9" ht="12.75">
      <c r="A7" s="4"/>
      <c r="B7" s="4" t="str">
        <f>IndComp!B13</f>
        <v>Rail</v>
      </c>
      <c r="C7" s="4"/>
      <c r="D7" s="4">
        <v>3</v>
      </c>
      <c r="E7" s="4"/>
      <c r="F7" s="4">
        <f>IndComp!H13*D7</f>
        <v>58.5</v>
      </c>
      <c r="G7" s="7">
        <f aca="true" t="shared" si="0" ref="G7:G17">D7</f>
        <v>3</v>
      </c>
      <c r="H7" s="50"/>
      <c r="I7" s="50"/>
    </row>
    <row r="8" spans="1:9" ht="12.75">
      <c r="A8" s="4"/>
      <c r="B8" s="4" t="str">
        <f>IndComp!B19</f>
        <v>PS307 5A</v>
      </c>
      <c r="C8" s="4"/>
      <c r="D8" s="4">
        <v>3</v>
      </c>
      <c r="E8" s="4"/>
      <c r="F8" s="4">
        <f>IndComp!H19*D8</f>
        <v>452.25</v>
      </c>
      <c r="G8" s="7">
        <f t="shared" si="0"/>
        <v>3</v>
      </c>
      <c r="H8" s="50"/>
      <c r="I8" s="50"/>
    </row>
    <row r="9" spans="1:9" ht="12.75">
      <c r="A9" s="4"/>
      <c r="B9" s="4" t="str">
        <f>IndComp!B67</f>
        <v>IM153</v>
      </c>
      <c r="C9" s="4"/>
      <c r="D9" s="4">
        <v>2</v>
      </c>
      <c r="E9" s="4"/>
      <c r="F9" s="4">
        <f>IndComp!H67*D9</f>
        <v>556.5</v>
      </c>
      <c r="G9" s="7">
        <f t="shared" si="0"/>
        <v>2</v>
      </c>
      <c r="H9" s="50"/>
      <c r="I9" s="50"/>
    </row>
    <row r="10" spans="1:9" ht="12.75">
      <c r="A10" s="4"/>
      <c r="B10" s="4" t="str">
        <f>IndComp!B21</f>
        <v>S7-300 Battery</v>
      </c>
      <c r="C10" s="4"/>
      <c r="D10" s="4">
        <v>1</v>
      </c>
      <c r="E10" s="4"/>
      <c r="F10" s="4">
        <f>IndComp!H21*D10</f>
        <v>12</v>
      </c>
      <c r="G10" s="7">
        <f t="shared" si="0"/>
        <v>1</v>
      </c>
      <c r="H10" s="50"/>
      <c r="I10" s="50"/>
    </row>
    <row r="11" spans="1:9" ht="12.75">
      <c r="A11" s="4"/>
      <c r="B11" s="4" t="str">
        <f>IndComp!B23</f>
        <v>S7 PLC 315-2DP</v>
      </c>
      <c r="C11" s="4"/>
      <c r="D11" s="4">
        <v>1</v>
      </c>
      <c r="E11" s="4"/>
      <c r="F11" s="4">
        <f>IndComp!H23*D11</f>
        <v>1455</v>
      </c>
      <c r="G11" s="7">
        <f t="shared" si="0"/>
        <v>1</v>
      </c>
      <c r="H11" s="50"/>
      <c r="I11" s="50"/>
    </row>
    <row r="12" spans="1:9" ht="12.75">
      <c r="A12" s="4"/>
      <c r="B12" s="4" t="str">
        <f>IndComp!B32</f>
        <v>SM322/Relay </v>
      </c>
      <c r="C12" s="4"/>
      <c r="D12" s="4">
        <v>2</v>
      </c>
      <c r="E12" s="4"/>
      <c r="F12" s="4">
        <f>IndComp!H32*D12</f>
        <v>318</v>
      </c>
      <c r="G12" s="7">
        <f t="shared" si="0"/>
        <v>2</v>
      </c>
      <c r="H12" s="50"/>
      <c r="I12" s="50"/>
    </row>
    <row r="13" spans="1:9" ht="12.75">
      <c r="A13" s="4"/>
      <c r="B13" s="4" t="str">
        <f>IndComp!B31</f>
        <v>SM322/8</v>
      </c>
      <c r="C13" s="4"/>
      <c r="D13" s="4">
        <v>2</v>
      </c>
      <c r="E13" s="4"/>
      <c r="F13" s="4">
        <f>IndComp!H31*D13</f>
        <v>370.5</v>
      </c>
      <c r="G13" s="7">
        <f t="shared" si="0"/>
        <v>2</v>
      </c>
      <c r="H13" s="50"/>
      <c r="I13" s="50"/>
    </row>
    <row r="14" spans="1:9" ht="12.75">
      <c r="A14" s="4"/>
      <c r="B14" s="4" t="str">
        <f>IndComp!B35</f>
        <v>SM332/2</v>
      </c>
      <c r="C14" s="4"/>
      <c r="D14" s="4">
        <v>2</v>
      </c>
      <c r="E14" s="4"/>
      <c r="F14" s="4">
        <f>IndComp!H35*D14</f>
        <v>661.5</v>
      </c>
      <c r="G14" s="7">
        <f t="shared" si="0"/>
        <v>2</v>
      </c>
      <c r="H14" s="50"/>
      <c r="I14" s="50"/>
    </row>
    <row r="15" spans="1:9" ht="12.75">
      <c r="A15" s="4"/>
      <c r="B15" s="4" t="str">
        <f>IndComp!B33</f>
        <v>SM331/2</v>
      </c>
      <c r="C15" s="4"/>
      <c r="D15" s="4">
        <v>2</v>
      </c>
      <c r="E15" s="4"/>
      <c r="F15" s="4">
        <f>IndComp!H33*D15</f>
        <v>397.5</v>
      </c>
      <c r="G15" s="7">
        <f t="shared" si="0"/>
        <v>2</v>
      </c>
      <c r="H15" s="50"/>
      <c r="I15" s="50"/>
    </row>
    <row r="16" spans="1:9" ht="12.75">
      <c r="A16" s="4"/>
      <c r="B16" s="4" t="str">
        <f>IndComp!B4</f>
        <v>OLM/P11</v>
      </c>
      <c r="C16" s="4"/>
      <c r="D16" s="4">
        <v>4</v>
      </c>
      <c r="E16" s="4"/>
      <c r="F16" s="4">
        <f>IndComp!H4*D16</f>
        <v>1392</v>
      </c>
      <c r="G16" s="7">
        <f t="shared" si="0"/>
        <v>4</v>
      </c>
      <c r="H16" s="50"/>
      <c r="I16" s="50"/>
    </row>
    <row r="17" spans="1:9" ht="12.75">
      <c r="A17" s="4"/>
      <c r="B17" s="4" t="str">
        <f>IndComp!B5</f>
        <v>FO/PCF</v>
      </c>
      <c r="C17" s="4"/>
      <c r="D17" s="4">
        <v>2</v>
      </c>
      <c r="E17" s="4"/>
      <c r="F17" s="4">
        <f>IndComp!H5*D17</f>
        <v>619.5</v>
      </c>
      <c r="G17" s="7">
        <f t="shared" si="0"/>
        <v>2</v>
      </c>
      <c r="H17" s="50"/>
      <c r="I17" s="50"/>
    </row>
    <row r="18" spans="1:9" ht="12.75">
      <c r="A18"/>
      <c r="B18"/>
      <c r="C18"/>
      <c r="D18"/>
      <c r="E18"/>
      <c r="F18"/>
      <c r="G18" s="7"/>
      <c r="H18" s="50"/>
      <c r="I18" s="50"/>
    </row>
    <row r="19" spans="1:9" ht="12.75">
      <c r="A19"/>
      <c r="B19"/>
      <c r="C19"/>
      <c r="D19"/>
      <c r="E19" s="1" t="s">
        <v>19</v>
      </c>
      <c r="F19">
        <f>SUM(F6:F18)</f>
        <v>6293.25</v>
      </c>
      <c r="G19" s="7">
        <f>F19</f>
        <v>6293.25</v>
      </c>
      <c r="H19" s="50"/>
      <c r="I19" s="50"/>
    </row>
    <row r="20" spans="1:9" ht="12.75">
      <c r="A20"/>
      <c r="B20"/>
      <c r="C20"/>
      <c r="D20"/>
      <c r="E20"/>
      <c r="F20"/>
      <c r="G20" s="7"/>
      <c r="H20" s="50"/>
      <c r="I20" s="50"/>
    </row>
    <row r="21" spans="1:9" ht="12.75">
      <c r="A21"/>
      <c r="B21"/>
      <c r="C21"/>
      <c r="D21"/>
      <c r="E21"/>
      <c r="F21"/>
      <c r="G21" s="7"/>
      <c r="H21" s="50"/>
      <c r="I21" s="50"/>
    </row>
    <row r="22" spans="1:9" ht="12.75">
      <c r="A22" s="1"/>
      <c r="B22" s="1"/>
      <c r="C22" s="1"/>
      <c r="D22" s="1"/>
      <c r="E22" s="1"/>
      <c r="F22" s="1"/>
      <c r="G22" s="1"/>
      <c r="H22" s="47"/>
      <c r="I22" s="50"/>
    </row>
    <row r="23" spans="1:9" ht="12.75">
      <c r="A23" s="12"/>
      <c r="B23" s="13"/>
      <c r="C23" s="13"/>
      <c r="D23" s="13"/>
      <c r="E23" s="13"/>
      <c r="F23" s="13"/>
      <c r="G23" s="13"/>
      <c r="H23" s="51"/>
      <c r="I23" s="52"/>
    </row>
    <row r="24" spans="1:9" ht="12.75">
      <c r="A24" s="15"/>
      <c r="B24" s="16"/>
      <c r="C24" s="16"/>
      <c r="D24" s="16"/>
      <c r="E24" s="16"/>
      <c r="F24" s="16"/>
      <c r="G24" s="16"/>
      <c r="H24" s="53"/>
      <c r="I24" s="54"/>
    </row>
    <row r="25" spans="1:9" ht="12.75">
      <c r="A25" s="15"/>
      <c r="B25" s="18"/>
      <c r="C25" s="16"/>
      <c r="D25" s="42"/>
      <c r="E25" s="16"/>
      <c r="F25" s="18"/>
      <c r="G25" s="16"/>
      <c r="H25" s="53"/>
      <c r="I25" s="54"/>
    </row>
    <row r="26" spans="1:9" ht="15.75">
      <c r="A26" s="15"/>
      <c r="B26" s="44" t="s">
        <v>151</v>
      </c>
      <c r="C26" s="21"/>
      <c r="D26" s="25"/>
      <c r="E26" s="16"/>
      <c r="F26" s="44" t="s">
        <v>186</v>
      </c>
      <c r="G26" s="21"/>
      <c r="H26" s="55"/>
      <c r="I26" s="54"/>
    </row>
    <row r="27" spans="1:9" ht="12.75">
      <c r="A27" s="15"/>
      <c r="B27" s="22"/>
      <c r="C27" s="41"/>
      <c r="D27" s="26"/>
      <c r="E27" s="16"/>
      <c r="F27" s="22"/>
      <c r="G27" s="41"/>
      <c r="H27" s="56"/>
      <c r="I27" s="54"/>
    </row>
    <row r="28" spans="1:9" ht="12.75">
      <c r="A28" s="15"/>
      <c r="B28" s="22"/>
      <c r="C28" s="23"/>
      <c r="D28" s="26"/>
      <c r="E28" s="16"/>
      <c r="F28" s="22"/>
      <c r="G28" s="23"/>
      <c r="H28" s="56"/>
      <c r="I28" s="54"/>
    </row>
    <row r="29" spans="1:9" ht="12.75">
      <c r="A29" s="15"/>
      <c r="B29" s="22"/>
      <c r="C29" s="41"/>
      <c r="D29" s="26"/>
      <c r="E29" s="16"/>
      <c r="F29" s="22"/>
      <c r="G29" s="41"/>
      <c r="H29" s="56"/>
      <c r="I29" s="54"/>
    </row>
    <row r="30" spans="1:9" ht="13.5" customHeight="1">
      <c r="A30" s="15"/>
      <c r="B30" s="22"/>
      <c r="C30" s="23"/>
      <c r="D30" s="26"/>
      <c r="E30" s="16"/>
      <c r="F30" s="22"/>
      <c r="G30" s="23"/>
      <c r="H30" s="56"/>
      <c r="I30" s="54"/>
    </row>
    <row r="31" spans="1:9" ht="12.75">
      <c r="A31" s="15"/>
      <c r="B31" s="22"/>
      <c r="C31" s="41"/>
      <c r="D31" s="26"/>
      <c r="E31" s="16"/>
      <c r="F31" s="22"/>
      <c r="G31" s="41"/>
      <c r="H31" s="56"/>
      <c r="I31" s="54"/>
    </row>
    <row r="32" spans="1:9" ht="12.75">
      <c r="A32" s="15"/>
      <c r="B32" s="22"/>
      <c r="C32" s="30" t="s">
        <v>136</v>
      </c>
      <c r="D32" s="26"/>
      <c r="E32" s="16"/>
      <c r="F32" s="22"/>
      <c r="G32" s="30" t="s">
        <v>136</v>
      </c>
      <c r="H32" s="56"/>
      <c r="I32" s="54"/>
    </row>
    <row r="33" spans="1:9" ht="12.75">
      <c r="A33" s="15"/>
      <c r="B33" s="22"/>
      <c r="C33" s="23"/>
      <c r="D33" s="26"/>
      <c r="E33" s="16"/>
      <c r="F33" s="22"/>
      <c r="G33" s="23"/>
      <c r="H33" s="56"/>
      <c r="I33" s="54"/>
    </row>
    <row r="34" spans="1:9" ht="12.75" customHeight="1">
      <c r="A34" s="15"/>
      <c r="B34" s="22"/>
      <c r="C34" s="23"/>
      <c r="D34" s="26"/>
      <c r="E34" s="16"/>
      <c r="F34" s="22"/>
      <c r="G34" s="23"/>
      <c r="H34" s="56"/>
      <c r="I34" s="54"/>
    </row>
    <row r="35" spans="1:9" ht="12.75">
      <c r="A35" s="15"/>
      <c r="B35" s="22"/>
      <c r="C35" s="23"/>
      <c r="D35" s="26"/>
      <c r="E35" s="16"/>
      <c r="F35" s="22"/>
      <c r="G35" s="23"/>
      <c r="H35" s="56"/>
      <c r="I35" s="54"/>
    </row>
    <row r="36" spans="1:9" ht="12.75">
      <c r="A36" s="15"/>
      <c r="B36" s="22"/>
      <c r="C36" s="23"/>
      <c r="D36" s="26"/>
      <c r="E36" s="16"/>
      <c r="F36" s="22"/>
      <c r="G36" s="23"/>
      <c r="H36" s="56"/>
      <c r="I36" s="54"/>
    </row>
    <row r="37" spans="1:9" ht="12.75">
      <c r="A37" s="15"/>
      <c r="B37" s="22"/>
      <c r="C37" s="23"/>
      <c r="D37" s="26"/>
      <c r="E37" s="16"/>
      <c r="F37" s="22"/>
      <c r="G37" s="23"/>
      <c r="H37" s="56"/>
      <c r="I37" s="54"/>
    </row>
    <row r="38" spans="1:9" ht="14.25">
      <c r="A38" s="15"/>
      <c r="B38" s="27"/>
      <c r="C38" s="28"/>
      <c r="D38" s="29" t="s">
        <v>152</v>
      </c>
      <c r="E38" s="16"/>
      <c r="F38" s="27"/>
      <c r="G38" s="28"/>
      <c r="H38" s="57" t="s">
        <v>152</v>
      </c>
      <c r="I38" s="54"/>
    </row>
    <row r="39" spans="1:9" ht="12.75">
      <c r="A39" s="15"/>
      <c r="B39" s="16"/>
      <c r="C39" s="16" t="s">
        <v>153</v>
      </c>
      <c r="D39" s="16"/>
      <c r="E39" s="42"/>
      <c r="F39" s="16"/>
      <c r="G39" s="16"/>
      <c r="H39" s="53"/>
      <c r="I39" s="54"/>
    </row>
    <row r="40" spans="1:9" ht="12.75">
      <c r="A40" s="15"/>
      <c r="B40" s="16"/>
      <c r="C40" s="16"/>
      <c r="D40" s="16"/>
      <c r="E40" s="16"/>
      <c r="F40" s="16"/>
      <c r="G40" s="16"/>
      <c r="H40" s="53"/>
      <c r="I40" s="54"/>
    </row>
    <row r="41" spans="1:9" ht="12.75">
      <c r="A41" s="15"/>
      <c r="B41" s="16"/>
      <c r="C41" s="16"/>
      <c r="D41" s="16"/>
      <c r="E41" s="16"/>
      <c r="F41" s="16"/>
      <c r="G41" s="16"/>
      <c r="H41" s="53"/>
      <c r="I41" s="54"/>
    </row>
    <row r="42" spans="1:9" ht="12.75">
      <c r="A42" s="15"/>
      <c r="B42" s="16"/>
      <c r="C42" s="16"/>
      <c r="D42" s="16"/>
      <c r="E42" s="16"/>
      <c r="F42" s="16"/>
      <c r="G42" s="16"/>
      <c r="H42" s="53"/>
      <c r="I42" s="54"/>
    </row>
    <row r="43" spans="1:9" ht="12.75">
      <c r="A43" s="15"/>
      <c r="B43" s="16"/>
      <c r="C43" s="16"/>
      <c r="D43" s="16"/>
      <c r="E43" s="16"/>
      <c r="F43" s="16"/>
      <c r="G43" s="16"/>
      <c r="H43" s="53"/>
      <c r="I43" s="54"/>
    </row>
    <row r="44" spans="1:9" ht="12.75">
      <c r="A44" s="15"/>
      <c r="B44" s="16"/>
      <c r="C44" s="16"/>
      <c r="D44" s="42"/>
      <c r="E44" s="43" t="s">
        <v>150</v>
      </c>
      <c r="F44" s="16"/>
      <c r="G44" s="16"/>
      <c r="H44" s="53"/>
      <c r="I44" s="54"/>
    </row>
    <row r="45" spans="1:9" ht="12.75">
      <c r="A45" s="15"/>
      <c r="B45" s="16"/>
      <c r="C45" s="16"/>
      <c r="D45" s="16"/>
      <c r="E45" s="16"/>
      <c r="F45" s="16"/>
      <c r="G45" s="16"/>
      <c r="H45" s="53"/>
      <c r="I45" s="54"/>
    </row>
    <row r="46" spans="1:9" ht="15.75">
      <c r="A46" s="32"/>
      <c r="B46" s="18"/>
      <c r="C46" s="18"/>
      <c r="D46" s="18"/>
      <c r="E46" s="18"/>
      <c r="F46" s="18"/>
      <c r="G46" s="18"/>
      <c r="H46" s="58"/>
      <c r="I46" s="59"/>
    </row>
    <row r="47" spans="1:8" ht="12.75">
      <c r="A47"/>
      <c r="B47"/>
      <c r="C47"/>
      <c r="D47"/>
      <c r="E47" s="7"/>
      <c r="F47" s="7"/>
      <c r="G47" s="7"/>
      <c r="H47" s="45"/>
    </row>
    <row r="48" spans="2:8" ht="12.75">
      <c r="B48"/>
      <c r="C48"/>
      <c r="D48"/>
      <c r="E48"/>
      <c r="F48"/>
      <c r="G48"/>
      <c r="H48" s="45"/>
    </row>
    <row r="49" spans="2:8" ht="12.75">
      <c r="B49"/>
      <c r="C49"/>
      <c r="E49"/>
      <c r="F49"/>
      <c r="G49"/>
      <c r="H49" s="45"/>
    </row>
    <row r="50" spans="1:8" ht="12.75">
      <c r="A50" s="7"/>
      <c r="B50"/>
      <c r="C50"/>
      <c r="D50" s="7"/>
      <c r="E50"/>
      <c r="F50"/>
      <c r="G50"/>
      <c r="H50" s="46"/>
    </row>
    <row r="51" spans="1:8" ht="12.75">
      <c r="A51" s="7"/>
      <c r="B51"/>
      <c r="C51"/>
      <c r="D51" s="77" t="s">
        <v>167</v>
      </c>
      <c r="E51"/>
      <c r="F51" s="7"/>
      <c r="G51" s="7"/>
      <c r="H51" s="50"/>
    </row>
    <row r="52" spans="1:8" ht="13.5" thickBot="1">
      <c r="A52" s="7"/>
      <c r="B52"/>
      <c r="C52"/>
      <c r="D52" s="78"/>
      <c r="E52"/>
      <c r="F52" s="7"/>
      <c r="G52" s="7"/>
      <c r="H52" s="50"/>
    </row>
    <row r="53" spans="1:8" ht="12.75">
      <c r="A53"/>
      <c r="B53"/>
      <c r="C53"/>
      <c r="D53" s="78"/>
      <c r="E53" s="7"/>
      <c r="F53" s="80" t="s">
        <v>154</v>
      </c>
      <c r="G53" s="81"/>
      <c r="H53" s="50"/>
    </row>
    <row r="54" spans="1:8" ht="13.5" thickBot="1">
      <c r="A54"/>
      <c r="B54"/>
      <c r="C54"/>
      <c r="D54" s="79"/>
      <c r="E54" s="7"/>
      <c r="F54" s="82"/>
      <c r="G54" s="83"/>
      <c r="H54" s="50"/>
    </row>
  </sheetData>
  <mergeCells count="2">
    <mergeCell ref="D51:D54"/>
    <mergeCell ref="F53:G5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H19" sqref="H19:N31"/>
    </sheetView>
  </sheetViews>
  <sheetFormatPr defaultColWidth="9.140625" defaultRowHeight="12.75"/>
  <cols>
    <col min="1" max="16384" width="9.140625" style="7" customWidth="1"/>
  </cols>
  <sheetData>
    <row r="1" spans="1:14" s="10" customFormat="1" ht="12.75">
      <c r="A1" s="1" t="s">
        <v>23</v>
      </c>
      <c r="B1" s="6"/>
      <c r="C1" s="6"/>
      <c r="D1" s="4"/>
      <c r="E1" s="6"/>
      <c r="G1" s="47"/>
      <c r="H1" s="6"/>
      <c r="I1" t="s">
        <v>203</v>
      </c>
      <c r="J1" s="6"/>
      <c r="K1" s="6"/>
      <c r="L1" s="6"/>
      <c r="M1" s="6"/>
      <c r="N1" s="6"/>
    </row>
    <row r="2" spans="1:14" ht="12.75">
      <c r="A2" s="4"/>
      <c r="B2" s="4"/>
      <c r="C2" s="4"/>
      <c r="D2" s="4"/>
      <c r="E2" s="4"/>
      <c r="G2" s="45"/>
      <c r="H2" s="4"/>
      <c r="I2" t="s">
        <v>214</v>
      </c>
      <c r="J2" s="4"/>
      <c r="K2" s="4"/>
      <c r="L2" s="4"/>
      <c r="M2" s="4"/>
      <c r="N2" s="4"/>
    </row>
    <row r="3" spans="1:14" ht="12.75">
      <c r="A3" s="5" t="s">
        <v>122</v>
      </c>
      <c r="B3" s="5"/>
      <c r="C3" s="5"/>
      <c r="D3" s="5"/>
      <c r="E3" s="5"/>
      <c r="F3" s="5"/>
      <c r="G3" s="48"/>
      <c r="H3" s="5"/>
      <c r="I3" s="5"/>
      <c r="J3" s="5"/>
      <c r="K3" s="5"/>
      <c r="L3" s="5"/>
      <c r="M3" s="5"/>
      <c r="N3" s="5"/>
    </row>
    <row r="4" spans="1:14" s="70" customFormat="1" ht="13.5" customHeight="1">
      <c r="A4" s="71" t="s">
        <v>17</v>
      </c>
      <c r="B4" s="71"/>
      <c r="C4" s="71" t="s">
        <v>18</v>
      </c>
      <c r="D4" s="71"/>
      <c r="E4" s="71" t="s">
        <v>3</v>
      </c>
      <c r="F4" s="67" t="s">
        <v>201</v>
      </c>
      <c r="G4" s="67" t="s">
        <v>202</v>
      </c>
      <c r="H4" s="71"/>
      <c r="I4" s="71"/>
      <c r="J4" s="71"/>
      <c r="K4" s="71"/>
      <c r="L4" s="71"/>
      <c r="M4" s="71"/>
      <c r="N4" s="71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8" t="s">
        <v>128</v>
      </c>
      <c r="L5" s="4"/>
      <c r="M5" s="4"/>
      <c r="N5" s="4"/>
    </row>
    <row r="6" spans="1:14" ht="12.75">
      <c r="A6" s="4" t="str">
        <f>VME!B3</f>
        <v>DSC</v>
      </c>
      <c r="B6" s="4"/>
      <c r="C6" s="4">
        <v>0</v>
      </c>
      <c r="D6" s="4"/>
      <c r="E6" s="4">
        <f>VME!F3*C6</f>
        <v>0</v>
      </c>
      <c r="F6" s="4">
        <v>0</v>
      </c>
      <c r="G6" s="4">
        <f>C6-F6</f>
        <v>0</v>
      </c>
      <c r="H6" s="4"/>
      <c r="I6" s="4"/>
      <c r="J6" s="4"/>
      <c r="K6" s="4"/>
      <c r="L6" s="4"/>
      <c r="M6" s="4"/>
      <c r="N6" s="4"/>
    </row>
    <row r="7" spans="1:14" ht="12.75">
      <c r="A7" s="4" t="str">
        <f>IndComp!B41</f>
        <v>Rack UR1</v>
      </c>
      <c r="B7" s="4"/>
      <c r="C7" s="4">
        <v>13</v>
      </c>
      <c r="D7" s="4"/>
      <c r="E7" s="4">
        <f>IndComp!H41*C7</f>
        <v>10335</v>
      </c>
      <c r="F7" s="4">
        <v>2</v>
      </c>
      <c r="G7" s="4">
        <f aca="true" t="shared" si="0" ref="G7:G17">C7-F7</f>
        <v>11</v>
      </c>
      <c r="H7" s="4"/>
      <c r="I7" s="4"/>
      <c r="J7" s="4"/>
      <c r="K7" s="8" t="s">
        <v>132</v>
      </c>
      <c r="L7" s="4"/>
      <c r="M7" s="4"/>
      <c r="N7" s="4"/>
    </row>
    <row r="8" spans="1:14" ht="12.75">
      <c r="A8" s="4" t="str">
        <f>IndComp!B45</f>
        <v>PS407 20A</v>
      </c>
      <c r="B8" s="4"/>
      <c r="C8" s="4">
        <v>12</v>
      </c>
      <c r="D8" s="4"/>
      <c r="E8" s="4">
        <f>IndComp!H45*C8</f>
        <v>9900</v>
      </c>
      <c r="F8" s="4">
        <v>1</v>
      </c>
      <c r="G8" s="4">
        <f t="shared" si="0"/>
        <v>11</v>
      </c>
      <c r="H8" s="4"/>
      <c r="I8" s="4"/>
      <c r="J8" s="4"/>
      <c r="K8" s="4"/>
      <c r="L8" s="4"/>
      <c r="M8" s="4"/>
      <c r="N8" s="4"/>
    </row>
    <row r="9" spans="1:14" ht="12.75">
      <c r="A9" s="4" t="str">
        <f>IndComp!B55</f>
        <v>IM 461-0</v>
      </c>
      <c r="B9" s="4"/>
      <c r="C9" s="4">
        <v>12</v>
      </c>
      <c r="D9" s="4"/>
      <c r="E9" s="4">
        <f>IndComp!H55*C9</f>
        <v>5400</v>
      </c>
      <c r="F9" s="4">
        <v>1</v>
      </c>
      <c r="G9" s="4">
        <f t="shared" si="0"/>
        <v>11</v>
      </c>
      <c r="H9" s="4"/>
      <c r="I9" s="4"/>
      <c r="J9" s="4"/>
      <c r="K9" s="8" t="s">
        <v>133</v>
      </c>
      <c r="L9" s="4"/>
      <c r="M9" s="4"/>
      <c r="N9" s="4"/>
    </row>
    <row r="10" spans="1:14" ht="12.75">
      <c r="A10" s="4" t="str">
        <f>IndComp!B44</f>
        <v>PS407 10A</v>
      </c>
      <c r="B10" s="4"/>
      <c r="C10" s="4">
        <v>1</v>
      </c>
      <c r="D10" s="4"/>
      <c r="E10" s="4">
        <f>IndComp!H44*C10</f>
        <v>628.5</v>
      </c>
      <c r="F10" s="4">
        <v>1</v>
      </c>
      <c r="G10" s="4">
        <f t="shared" si="0"/>
        <v>0</v>
      </c>
      <c r="H10" s="4"/>
      <c r="I10" s="4"/>
      <c r="J10" s="4"/>
      <c r="K10" s="4"/>
      <c r="L10" s="4"/>
      <c r="M10" s="4"/>
      <c r="N10" s="4"/>
    </row>
    <row r="11" spans="1:14" ht="12.75">
      <c r="A11" s="4" t="str">
        <f>IndComp!B50</f>
        <v>S7 PLC 414-2</v>
      </c>
      <c r="B11" s="4"/>
      <c r="C11" s="4">
        <v>1</v>
      </c>
      <c r="D11" s="4"/>
      <c r="E11" s="4">
        <f>IndComp!H50*C11</f>
        <v>3112.5</v>
      </c>
      <c r="F11" s="4">
        <v>1</v>
      </c>
      <c r="G11" s="4">
        <f t="shared" si="0"/>
        <v>0</v>
      </c>
      <c r="H11" s="4"/>
      <c r="I11" s="4"/>
      <c r="J11" s="4"/>
      <c r="K11" s="8" t="s">
        <v>134</v>
      </c>
      <c r="L11" s="4"/>
      <c r="M11" s="4"/>
      <c r="N11" s="4"/>
    </row>
    <row r="12" spans="1:14" ht="12.75">
      <c r="A12" s="4" t="str">
        <f>IndComp!B54</f>
        <v>IM 460-0</v>
      </c>
      <c r="B12" s="4"/>
      <c r="C12" s="4">
        <v>3</v>
      </c>
      <c r="D12" s="4"/>
      <c r="E12" s="4">
        <f>IndComp!H54*C12</f>
        <v>1350</v>
      </c>
      <c r="F12" s="4">
        <v>1</v>
      </c>
      <c r="G12" s="4">
        <f t="shared" si="0"/>
        <v>2</v>
      </c>
      <c r="H12" s="4"/>
      <c r="I12" s="4"/>
      <c r="J12" s="4"/>
      <c r="K12" s="4"/>
      <c r="L12" s="4"/>
      <c r="M12" s="4"/>
      <c r="N12" s="4"/>
    </row>
    <row r="13" spans="1:14" ht="12.75">
      <c r="A13" s="4" t="str">
        <f>IndComp!B57</f>
        <v>CP 443-1 TCP</v>
      </c>
      <c r="B13" s="4"/>
      <c r="C13" s="4">
        <v>1</v>
      </c>
      <c r="D13" s="4"/>
      <c r="E13" s="4">
        <f>IndComp!H57*C13</f>
        <v>1845</v>
      </c>
      <c r="F13" s="4">
        <v>1</v>
      </c>
      <c r="G13" s="4">
        <f t="shared" si="0"/>
        <v>0</v>
      </c>
      <c r="H13" s="4"/>
      <c r="I13" s="4"/>
      <c r="J13" s="8" t="s">
        <v>123</v>
      </c>
      <c r="K13" s="4"/>
      <c r="L13" s="8" t="s">
        <v>130</v>
      </c>
      <c r="M13" s="4"/>
      <c r="N13" s="4"/>
    </row>
    <row r="14" spans="1:14" ht="12" customHeight="1">
      <c r="A14" s="4" t="str">
        <f>IndComp!B60</f>
        <v>SM421</v>
      </c>
      <c r="B14" s="4"/>
      <c r="C14" s="4">
        <v>1</v>
      </c>
      <c r="D14" s="4"/>
      <c r="E14" s="4">
        <f>IndComp!H60*C14</f>
        <v>285</v>
      </c>
      <c r="F14" s="4">
        <v>1</v>
      </c>
      <c r="G14" s="4">
        <f t="shared" si="0"/>
        <v>0</v>
      </c>
      <c r="H14" s="4"/>
      <c r="I14" s="4"/>
      <c r="J14" s="4"/>
      <c r="K14" s="4"/>
      <c r="L14" s="4"/>
      <c r="M14" s="4"/>
      <c r="N14" s="4"/>
    </row>
    <row r="15" spans="1:14" ht="12.75">
      <c r="A15" s="4" t="str">
        <f>IndComp!B62</f>
        <v>SM431/std</v>
      </c>
      <c r="B15" s="4"/>
      <c r="C15" s="4">
        <v>53</v>
      </c>
      <c r="D15" s="4"/>
      <c r="E15" s="4">
        <f>IndComp!H62*C15</f>
        <v>42135</v>
      </c>
      <c r="F15" s="4">
        <v>2</v>
      </c>
      <c r="G15" s="4">
        <f t="shared" si="0"/>
        <v>51</v>
      </c>
      <c r="H15" s="4"/>
      <c r="I15" s="4"/>
      <c r="J15" s="8" t="s">
        <v>124</v>
      </c>
      <c r="K15" s="4"/>
      <c r="L15" s="8" t="s">
        <v>131</v>
      </c>
      <c r="M15" s="4"/>
      <c r="N15" s="4"/>
    </row>
    <row r="16" spans="1:14" ht="12.75">
      <c r="A16" s="4" t="str">
        <f>IndComp!B64</f>
        <v>SM432</v>
      </c>
      <c r="B16" s="4"/>
      <c r="C16" s="4">
        <v>53</v>
      </c>
      <c r="D16" s="4"/>
      <c r="E16" s="4">
        <f>IndComp!H64*C16</f>
        <v>49290</v>
      </c>
      <c r="F16" s="4">
        <v>2</v>
      </c>
      <c r="G16" s="4">
        <f t="shared" si="0"/>
        <v>51</v>
      </c>
      <c r="H16" s="4"/>
      <c r="I16" s="4"/>
      <c r="J16" s="4"/>
      <c r="K16" s="4"/>
      <c r="L16" s="4"/>
      <c r="N16" s="4"/>
    </row>
    <row r="17" spans="1:14" ht="12.75">
      <c r="A17" s="4" t="str">
        <f>IndComp!B6</f>
        <v>OP17/DP</v>
      </c>
      <c r="B17" s="4"/>
      <c r="C17" s="4">
        <v>1</v>
      </c>
      <c r="D17" s="4"/>
      <c r="E17" s="4">
        <f>IndComp!H6*C17</f>
        <v>1650</v>
      </c>
      <c r="F17" s="4">
        <v>1</v>
      </c>
      <c r="G17" s="4">
        <f t="shared" si="0"/>
        <v>0</v>
      </c>
      <c r="H17" s="4"/>
      <c r="I17" s="4"/>
      <c r="J17" s="8" t="s">
        <v>125</v>
      </c>
      <c r="K17" s="4"/>
      <c r="L17" s="8" t="s">
        <v>126</v>
      </c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N18" s="4"/>
    </row>
    <row r="19" spans="1:14" ht="12.75">
      <c r="A19" s="4"/>
      <c r="B19" s="4"/>
      <c r="C19" s="4"/>
      <c r="D19" s="6" t="s">
        <v>19</v>
      </c>
      <c r="E19" s="4">
        <f>SUM(E6:E18)</f>
        <v>125931</v>
      </c>
      <c r="F19" s="4">
        <v>14286</v>
      </c>
      <c r="G19" s="4">
        <v>111645</v>
      </c>
      <c r="H19" s="4"/>
      <c r="I19" s="4"/>
      <c r="J19" s="8" t="s">
        <v>129</v>
      </c>
      <c r="K19" s="4"/>
      <c r="L19" s="8" t="s">
        <v>127</v>
      </c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33" t="s">
        <v>150</v>
      </c>
      <c r="L21" s="4"/>
      <c r="M21" s="4"/>
      <c r="N21" s="33" t="s">
        <v>135</v>
      </c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77" t="s">
        <v>166</v>
      </c>
      <c r="K26" s="4"/>
      <c r="L26" s="4"/>
      <c r="M26" s="4"/>
      <c r="N26" s="4"/>
    </row>
    <row r="27" spans="1:14" ht="13.5" thickBot="1">
      <c r="A27" s="4"/>
      <c r="B27" s="4"/>
      <c r="C27" s="4"/>
      <c r="D27" s="4"/>
      <c r="E27" s="4"/>
      <c r="F27" s="4"/>
      <c r="G27" s="4"/>
      <c r="H27" s="4"/>
      <c r="I27" s="4"/>
      <c r="J27" s="88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88"/>
      <c r="K28" s="4"/>
      <c r="L28" s="84" t="s">
        <v>154</v>
      </c>
      <c r="M28" s="85"/>
      <c r="N28" s="4"/>
    </row>
    <row r="29" spans="1:14" ht="13.5" thickBot="1">
      <c r="A29" s="4"/>
      <c r="B29" s="4"/>
      <c r="C29" s="4"/>
      <c r="D29" s="4"/>
      <c r="E29" s="4"/>
      <c r="F29" s="4"/>
      <c r="G29" s="4"/>
      <c r="H29" s="4"/>
      <c r="I29" s="4"/>
      <c r="J29" s="89"/>
      <c r="K29" s="4"/>
      <c r="L29" s="86"/>
      <c r="M29" s="87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</sheetData>
  <mergeCells count="2">
    <mergeCell ref="L28:M29"/>
    <mergeCell ref="J26:J2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Mornacchi</dc:creator>
  <cp:keywords/>
  <dc:description/>
  <cp:lastModifiedBy>flocci</cp:lastModifiedBy>
  <cp:lastPrinted>2001-03-27T10:16:57Z</cp:lastPrinted>
  <dcterms:created xsi:type="dcterms:W3CDTF">2000-12-15T16:11:54Z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